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Financiamiento\2023 05 24 Remuneraciones_Conare\"/>
    </mc:Choice>
  </mc:AlternateContent>
  <xr:revisionPtr revIDLastSave="0" documentId="13_ncr:1_{CCD9E304-0CFC-4825-95CC-C6FB615E839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-IS EJECUCION" sheetId="15" r:id="rId1"/>
    <sheet name="2023-II Semestre" sheetId="14" r:id="rId2"/>
    <sheet name="2023-I Semestre" sheetId="13" r:id="rId3"/>
    <sheet name="2022-II Semestre" sheetId="11" r:id="rId4"/>
    <sheet name="2022-I Semestre" sheetId="12" r:id="rId5"/>
    <sheet name="2021-II Semestre" sheetId="10" r:id="rId6"/>
    <sheet name="2021 I semestre" sheetId="9" r:id="rId7"/>
    <sheet name="2020 II semestre " sheetId="8" r:id="rId8"/>
    <sheet name="2020 I semestre" sheetId="6" r:id="rId9"/>
    <sheet name="2019 II semestre " sheetId="5" r:id="rId10"/>
    <sheet name="2019 I semestre" sheetId="1" r:id="rId11"/>
    <sheet name="2018-II semestre" sheetId="3" r:id="rId12"/>
    <sheet name="2018-I semestre" sheetId="2" r:id="rId13"/>
  </sheets>
  <externalReferences>
    <externalReference r:id="rId14"/>
    <externalReference r:id="rId15"/>
  </externalReferences>
  <definedNames>
    <definedName name="_xlnm._FilterDatabase" localSheetId="12" hidden="1">'2018-I semestre'!#REF!</definedName>
    <definedName name="_xlnm._FilterDatabase" localSheetId="11" hidden="1">'2018-II semestre'!#REF!</definedName>
    <definedName name="_xlnm._FilterDatabase" localSheetId="10" hidden="1">'2019 I semestre'!#REF!</definedName>
    <definedName name="_xlnm._FilterDatabase" localSheetId="9" hidden="1">'2019 II semestre '!#REF!</definedName>
    <definedName name="_xlnm._FilterDatabase" localSheetId="8" hidden="1">'2020 I semestre'!#REF!</definedName>
    <definedName name="_xlnm._FilterDatabase" localSheetId="7" hidden="1">'2020 II semestre '!#REF!</definedName>
    <definedName name="_xlnm._FilterDatabase" localSheetId="6" hidden="1">'2021 I semestre'!#REF!</definedName>
    <definedName name="_xlnm._FilterDatabase" localSheetId="5" hidden="1">'2021-II Semestre'!#REF!</definedName>
    <definedName name="_xlnm._FilterDatabase" localSheetId="4" hidden="1">'2022-I Semestre'!#REF!</definedName>
    <definedName name="_xlnm._FilterDatabase" localSheetId="3" hidden="1">'2022-II Semestre'!#REF!</definedName>
    <definedName name="_xlnm._FilterDatabase" localSheetId="2" hidden="1">'2023-I Semestre'!#REF!</definedName>
    <definedName name="_xlnm._FilterDatabase" localSheetId="1" hidden="1">'2023-II Semestre'!#REF!</definedName>
    <definedName name="_xlnm.Print_Area" localSheetId="12">'2018-I semestre'!$A$1:$F$35</definedName>
    <definedName name="_xlnm.Print_Area" localSheetId="11">'2018-II semestre'!$A$1:$F$35</definedName>
    <definedName name="_xlnm.Print_Area" localSheetId="6">'2021 I semestre'!$A$1:$E$30</definedName>
    <definedName name="_xlnm.Print_Area" localSheetId="5">'2021-II Semestre'!$A$1:$E$32</definedName>
    <definedName name="_xlnm.Print_Area" localSheetId="4">'2022-I Semestre'!$A$1:$E$32</definedName>
    <definedName name="_xlnm.Print_Area" localSheetId="3">'2022-II Semestre'!$A$1:$E$32</definedName>
    <definedName name="_xlnm.Print_Area" localSheetId="2">'2023-I Semestre'!$A$1:$E$33</definedName>
    <definedName name="_xlnm.Print_Area" localSheetId="1">'2023-II Semestre'!$A$1:$E$33</definedName>
    <definedName name="METAS" localSheetId="12">'[1]01_Matriz_Formulacion'!$F$8:$F$35</definedName>
    <definedName name="METAS" localSheetId="11">'[1]01_Matriz_Formulacion'!$F$8:$F$35</definedName>
    <definedName name="METAS" localSheetId="6">'[1]01_Matriz_Formulacion'!$F$8:$F$35</definedName>
    <definedName name="METAS" localSheetId="5">'[1]01_Matriz_Formulacion'!$F$8:$F$35</definedName>
    <definedName name="METAS" localSheetId="4">'[1]01_Matriz_Formulacion'!$F$8:$F$35</definedName>
    <definedName name="METAS" localSheetId="3">'[1]01_Matriz_Formulacion'!$F$8:$F$35</definedName>
    <definedName name="METAS" localSheetId="2">'[1]01_Matriz_Formulacion'!$F$8:$F$35</definedName>
    <definedName name="METAS" localSheetId="1">'[1]01_Matriz_Formulacion'!$F$8:$F$35</definedName>
    <definedName name="METAS">'[2]01_Matriz_Formulacion'!$F$8:$F$35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4" l="1"/>
  <c r="I51" i="14"/>
  <c r="I42" i="14"/>
  <c r="D32" i="13"/>
  <c r="C23" i="13"/>
  <c r="E31" i="13"/>
  <c r="B31" i="13" s="1"/>
  <c r="E30" i="13"/>
  <c r="C30" i="13"/>
  <c r="C29" i="13"/>
  <c r="E28" i="13"/>
  <c r="E32" i="13" s="1"/>
  <c r="C28" i="13"/>
  <c r="C32" i="13" s="1"/>
  <c r="B30" i="13" l="1"/>
  <c r="B29" i="13"/>
  <c r="B28" i="13"/>
  <c r="B32" i="13" s="1"/>
  <c r="E27" i="13"/>
  <c r="E33" i="13" s="1"/>
  <c r="D27" i="13"/>
  <c r="D33" i="13" s="1"/>
  <c r="C27" i="13"/>
  <c r="C33" i="13" s="1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27" i="13" l="1"/>
  <c r="B33" i="13" s="1"/>
  <c r="C31" i="11"/>
  <c r="C32" i="11" s="1"/>
  <c r="D31" i="11"/>
  <c r="D32" i="11" s="1"/>
  <c r="E31" i="11"/>
  <c r="E32" i="11" s="1"/>
  <c r="B30" i="11"/>
  <c r="B29" i="11"/>
  <c r="B28" i="11"/>
  <c r="B31" i="11" s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7" i="11"/>
  <c r="C27" i="11"/>
  <c r="D27" i="11"/>
  <c r="E27" i="11"/>
  <c r="B32" i="11" l="1"/>
  <c r="B27" i="11"/>
  <c r="E29" i="9"/>
  <c r="D29" i="9"/>
  <c r="C29" i="9"/>
  <c r="B28" i="9"/>
  <c r="B29" i="9" s="1"/>
  <c r="E27" i="9"/>
  <c r="D27" i="9"/>
  <c r="C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E30" i="9" l="1"/>
  <c r="C30" i="9"/>
  <c r="B27" i="9"/>
  <c r="B30" i="9" s="1"/>
  <c r="D30" i="9"/>
  <c r="E30" i="8"/>
  <c r="D30" i="8"/>
  <c r="C30" i="8"/>
  <c r="B29" i="8"/>
  <c r="B28" i="8"/>
  <c r="B30" i="8" s="1"/>
  <c r="E27" i="8"/>
  <c r="E31" i="8" s="1"/>
  <c r="D27" i="8"/>
  <c r="D31" i="8" s="1"/>
  <c r="C27" i="8"/>
  <c r="C31" i="8" s="1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27" i="8" l="1"/>
  <c r="B31" i="8" s="1"/>
  <c r="E30" i="6" l="1"/>
  <c r="D30" i="6"/>
  <c r="C30" i="6"/>
  <c r="B28" i="6"/>
  <c r="E27" i="6"/>
  <c r="D27" i="6"/>
  <c r="D31" i="6" s="1"/>
  <c r="C27" i="6"/>
  <c r="C31" i="6" s="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29" i="5"/>
  <c r="B31" i="5"/>
  <c r="B32" i="5"/>
  <c r="C30" i="5"/>
  <c r="B30" i="5" s="1"/>
  <c r="C30" i="1"/>
  <c r="C33" i="1" s="1"/>
  <c r="B29" i="1"/>
  <c r="D33" i="1"/>
  <c r="E33" i="1"/>
  <c r="E31" i="6" l="1"/>
  <c r="B27" i="6"/>
  <c r="B29" i="6"/>
  <c r="B30" i="6" s="1"/>
  <c r="B31" i="1"/>
  <c r="B32" i="1"/>
  <c r="B30" i="1"/>
  <c r="B31" i="6" l="1"/>
  <c r="E33" i="5" l="1"/>
  <c r="D33" i="5"/>
  <c r="C33" i="5"/>
  <c r="B28" i="5"/>
  <c r="B33" i="5" s="1"/>
  <c r="E27" i="5"/>
  <c r="D27" i="5"/>
  <c r="D34" i="5" s="1"/>
  <c r="C27" i="5"/>
  <c r="C34" i="5" s="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E34" i="5" l="1"/>
  <c r="B27" i="5"/>
  <c r="B34" i="5" s="1"/>
  <c r="F34" i="3"/>
  <c r="E34" i="3"/>
  <c r="D34" i="3"/>
  <c r="C33" i="3"/>
  <c r="C34" i="3" s="1"/>
  <c r="B32" i="3"/>
  <c r="B31" i="3"/>
  <c r="E30" i="3"/>
  <c r="B29" i="3"/>
  <c r="B28" i="3"/>
  <c r="B27" i="3"/>
  <c r="B26" i="3"/>
  <c r="C25" i="3"/>
  <c r="B25" i="3" s="1"/>
  <c r="C24" i="3"/>
  <c r="B24" i="3" s="1"/>
  <c r="B23" i="3"/>
  <c r="D22" i="3"/>
  <c r="B22" i="3" s="1"/>
  <c r="F21" i="3"/>
  <c r="B21" i="3" s="1"/>
  <c r="B20" i="3"/>
  <c r="B19" i="3"/>
  <c r="B18" i="3"/>
  <c r="F17" i="3"/>
  <c r="F30" i="3" s="1"/>
  <c r="F35" i="3" s="1"/>
  <c r="B17" i="3"/>
  <c r="B16" i="3"/>
  <c r="F15" i="3"/>
  <c r="B15" i="3" s="1"/>
  <c r="B14" i="3"/>
  <c r="B13" i="3"/>
  <c r="B12" i="3"/>
  <c r="B11" i="3"/>
  <c r="B10" i="3"/>
  <c r="B9" i="3"/>
  <c r="B8" i="3"/>
  <c r="B7" i="3"/>
  <c r="F34" i="2"/>
  <c r="E34" i="2"/>
  <c r="D34" i="2"/>
  <c r="C33" i="2"/>
  <c r="C34" i="2" s="1"/>
  <c r="B32" i="2"/>
  <c r="B31" i="2"/>
  <c r="E30" i="2"/>
  <c r="B29" i="2"/>
  <c r="B28" i="2"/>
  <c r="B27" i="2"/>
  <c r="B26" i="2"/>
  <c r="C25" i="2"/>
  <c r="B25" i="2" s="1"/>
  <c r="C24" i="2"/>
  <c r="B24" i="2" s="1"/>
  <c r="B23" i="2"/>
  <c r="D22" i="2"/>
  <c r="B22" i="2" s="1"/>
  <c r="F21" i="2"/>
  <c r="C21" i="2"/>
  <c r="B20" i="2"/>
  <c r="B19" i="2"/>
  <c r="B18" i="2"/>
  <c r="F17" i="2"/>
  <c r="B17" i="2" s="1"/>
  <c r="B16" i="2"/>
  <c r="F15" i="2"/>
  <c r="B14" i="2"/>
  <c r="B13" i="2"/>
  <c r="B12" i="2"/>
  <c r="B11" i="2"/>
  <c r="B10" i="2"/>
  <c r="B9" i="2"/>
  <c r="B8" i="2"/>
  <c r="B7" i="2"/>
  <c r="E35" i="2" l="1"/>
  <c r="F30" i="2"/>
  <c r="F35" i="2" s="1"/>
  <c r="B21" i="2"/>
  <c r="C30" i="2"/>
  <c r="C35" i="2" s="1"/>
  <c r="B15" i="2"/>
  <c r="C30" i="3"/>
  <c r="C35" i="3" s="1"/>
  <c r="B30" i="3"/>
  <c r="E35" i="3"/>
  <c r="D30" i="3"/>
  <c r="D35" i="3" s="1"/>
  <c r="B33" i="3"/>
  <c r="B34" i="3" s="1"/>
  <c r="D30" i="2"/>
  <c r="D35" i="2" s="1"/>
  <c r="B33" i="2"/>
  <c r="B34" i="2" s="1"/>
  <c r="B30" i="2" l="1"/>
  <c r="B35" i="2"/>
  <c r="B35" i="3"/>
  <c r="B28" i="1"/>
  <c r="E27" i="1"/>
  <c r="D27" i="1"/>
  <c r="C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34" i="1" l="1"/>
  <c r="E34" i="1"/>
  <c r="B27" i="1"/>
  <c r="C34" i="1"/>
  <c r="B33" i="1"/>
  <c r="B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Rodríguez</author>
  </authors>
  <commentList>
    <comment ref="C28" authorId="0" shapeId="0" xr:uid="{7186E7E9-502A-4126-A91A-839CD5DE3BBE}">
      <text>
        <r>
          <rPr>
            <b/>
            <sz val="11"/>
            <color indexed="81"/>
            <rFont val="Tahoma"/>
            <family val="2"/>
          </rPr>
          <t>Paola Rodríguez:</t>
        </r>
        <r>
          <rPr>
            <sz val="11"/>
            <color indexed="81"/>
            <rFont val="Tahoma"/>
            <family val="2"/>
          </rPr>
          <t xml:space="preserve">
5 (SE01-02-03-04-11) DPI Encuestador SE (5 meses)
</t>
        </r>
      </text>
    </comment>
    <comment ref="E28" authorId="0" shapeId="0" xr:uid="{9A3D346F-EDBA-4DB1-BE97-89CC22A156AD}">
      <text>
        <r>
          <rPr>
            <b/>
            <sz val="9"/>
            <color indexed="81"/>
            <rFont val="Tahoma"/>
            <family val="2"/>
          </rPr>
          <t>Paola Rodríguez:</t>
        </r>
        <r>
          <rPr>
            <sz val="9"/>
            <color indexed="81"/>
            <rFont val="Tahoma"/>
            <family val="2"/>
          </rPr>
          <t xml:space="preserve">
SE09 estado de la nación 6 meses 
SE10 Estado de la región 6,5 meses</t>
        </r>
      </text>
    </comment>
    <comment ref="C29" authorId="0" shapeId="0" xr:uid="{715E8817-DB51-4343-968E-09299968AF22}">
      <text>
        <r>
          <rPr>
            <b/>
            <sz val="11"/>
            <color indexed="81"/>
            <rFont val="Tahoma"/>
            <family val="2"/>
          </rPr>
          <t>Paola Rodríguez:</t>
        </r>
        <r>
          <rPr>
            <sz val="11"/>
            <color indexed="81"/>
            <rFont val="Tahoma"/>
            <family val="2"/>
          </rPr>
          <t xml:space="preserve">
SE06 SUPERVISOR DPI 6 MESES 
SE07 Académica 9 meses
SE13 Dirección 2 meses</t>
        </r>
      </text>
    </comment>
    <comment ref="C30" authorId="0" shapeId="0" xr:uid="{3995EF48-D4E8-48C3-B64B-662E7AABEE8F}">
      <text>
        <r>
          <rPr>
            <b/>
            <sz val="11"/>
            <color indexed="81"/>
            <rFont val="Tahoma"/>
            <family val="2"/>
          </rPr>
          <t>Paola Rodríguez:</t>
        </r>
        <r>
          <rPr>
            <sz val="11"/>
            <color indexed="81"/>
            <rFont val="Tahoma"/>
            <family val="2"/>
          </rPr>
          <t xml:space="preserve">
SE05 proveeduria 12 meses</t>
        </r>
      </text>
    </comment>
    <comment ref="E30" authorId="0" shapeId="0" xr:uid="{9D863164-2B47-443A-A609-34C4A5066982}">
      <text>
        <r>
          <rPr>
            <b/>
            <sz val="9"/>
            <color indexed="81"/>
            <rFont val="Tahoma"/>
            <family val="2"/>
          </rPr>
          <t>Paola Rodríguez:</t>
        </r>
        <r>
          <rPr>
            <sz val="9"/>
            <color indexed="81"/>
            <rFont val="Tahoma"/>
            <family val="2"/>
          </rPr>
          <t xml:space="preserve">
SE08 Estado de la nación (periodista) 6,5 meses</t>
        </r>
      </text>
    </comment>
    <comment ref="E31" authorId="0" shapeId="0" xr:uid="{9566828A-323E-4FD3-B2F9-2B3EA7EAAB9B}">
      <text>
        <r>
          <rPr>
            <b/>
            <sz val="9"/>
            <color indexed="81"/>
            <rFont val="Tahoma"/>
            <family val="2"/>
          </rPr>
          <t>Paola Rodríguez:</t>
        </r>
        <r>
          <rPr>
            <sz val="9"/>
            <color indexed="81"/>
            <rFont val="Tahoma"/>
            <family val="2"/>
          </rPr>
          <t xml:space="preserve">
SE12 estado de la nacion 4 meses</t>
        </r>
      </text>
    </comment>
  </commentList>
</comments>
</file>

<file path=xl/sharedStrings.xml><?xml version="1.0" encoding="utf-8"?>
<sst xmlns="http://schemas.openxmlformats.org/spreadsheetml/2006/main" count="466" uniqueCount="83">
  <si>
    <t>Nombre del puesto</t>
  </si>
  <si>
    <t xml:space="preserve">Total </t>
  </si>
  <si>
    <t>OPES</t>
  </si>
  <si>
    <t>CeNAT</t>
  </si>
  <si>
    <t>PEN</t>
  </si>
  <si>
    <t>Plazas a tiempo completo</t>
  </si>
  <si>
    <t>Director Programa OPES</t>
  </si>
  <si>
    <t>Director Programa CENAT</t>
  </si>
  <si>
    <t>Director  Programa PEN</t>
  </si>
  <si>
    <t>Asesor Legal</t>
  </si>
  <si>
    <t>Auditor Interno</t>
  </si>
  <si>
    <t>Investigador 3</t>
  </si>
  <si>
    <t>Investigador 2</t>
  </si>
  <si>
    <t>Investigador 1 Lic</t>
  </si>
  <si>
    <t>Investigador 1 Bach</t>
  </si>
  <si>
    <t>Director</t>
  </si>
  <si>
    <t>Jefe B</t>
  </si>
  <si>
    <t>Profesional D</t>
  </si>
  <si>
    <t>Profesional C</t>
  </si>
  <si>
    <t>Profesional B</t>
  </si>
  <si>
    <t>Profesional A</t>
  </si>
  <si>
    <t>Técnico especializado D</t>
  </si>
  <si>
    <t>Técnico Especializado C</t>
  </si>
  <si>
    <t>Técnico Especializado B</t>
  </si>
  <si>
    <t>Técnico Asistencial B</t>
  </si>
  <si>
    <t>Total Costos Fijos</t>
  </si>
  <si>
    <t>Investigador Serv. Especiales</t>
  </si>
  <si>
    <t>Técnico Serv. Especiales</t>
  </si>
  <si>
    <t>Técnico Serv. Especiales (Encuestadores)</t>
  </si>
  <si>
    <t>Técnico Serv. Especiales (Censo)</t>
  </si>
  <si>
    <t>Total Servicios Especiales</t>
  </si>
  <si>
    <t>Total general</t>
  </si>
  <si>
    <t>CONARE</t>
  </si>
  <si>
    <t xml:space="preserve"> DETALLE DE LAS PLAZAS PARA CARGOS FIJOS Y SERVICIOS ESPECIALES</t>
  </si>
  <si>
    <t>I SEMESTRE- 2018</t>
  </si>
  <si>
    <t>Plazas a tiempo Completo</t>
  </si>
  <si>
    <t>Total de Plazas</t>
  </si>
  <si>
    <t>SINAES</t>
  </si>
  <si>
    <t>Investigador 4</t>
  </si>
  <si>
    <t>Director Programa SINAES</t>
  </si>
  <si>
    <t>Jefe División/Oficina/Laboratorio</t>
  </si>
  <si>
    <t>Trabajador Operativo B</t>
  </si>
  <si>
    <t>Investigador (Serv. Especiales)</t>
  </si>
  <si>
    <t>Profesional (Serv. Especiales)</t>
  </si>
  <si>
    <t>Técnico (Serv. Especiales)</t>
  </si>
  <si>
    <t>II SEMESTRE- 2018</t>
  </si>
  <si>
    <t>I SEMESTRE- 2019</t>
  </si>
  <si>
    <t>II SEMESTRE- 2019</t>
  </si>
  <si>
    <t>Profesional Serv. Especiales</t>
  </si>
  <si>
    <t>I SEMESTRE- 2020</t>
  </si>
  <si>
    <t xml:space="preserve">Técnico Auxiliar  Serv. Especiales </t>
  </si>
  <si>
    <t>II SEMESTRE- 2020</t>
  </si>
  <si>
    <t>I SEMESTRE- 2021</t>
  </si>
  <si>
    <t>Plazas a tiempo Completo anualizadas</t>
  </si>
  <si>
    <t>II SEMESTRE- 2021</t>
  </si>
  <si>
    <t>Técnico Auxiliar Servicios Especiales</t>
  </si>
  <si>
    <t>Técnico Servicios Especiales</t>
  </si>
  <si>
    <t>Profesional Servicios Especiales</t>
  </si>
  <si>
    <t>Plazas a tiempo completo anualizadas</t>
  </si>
  <si>
    <t>Total de plazas</t>
  </si>
  <si>
    <t>I SEMESTRE- 2022</t>
  </si>
  <si>
    <t>II SEMESTRE- 2022</t>
  </si>
  <si>
    <t xml:space="preserve">Profesional Servicios Especiales </t>
  </si>
  <si>
    <t xml:space="preserve">Técnico Servicios Especiales </t>
  </si>
  <si>
    <t>Auxiliar Servicios Especiales</t>
  </si>
  <si>
    <t>I SEMESTRE- 2023</t>
  </si>
  <si>
    <t>Técnico Auxiliar por servicios especiales</t>
  </si>
  <si>
    <t>Técnico especializado por servicios especiales</t>
  </si>
  <si>
    <t>Profesional bachiller por servicios especiales</t>
  </si>
  <si>
    <t>Profesional licenciado por servicios especiales</t>
  </si>
  <si>
    <t>Técnico universitario A por servicios especiales</t>
  </si>
  <si>
    <t>Técnico universitario D1 por servicios especiales</t>
  </si>
  <si>
    <t>Profesional universitario A1  por servicios especiales</t>
  </si>
  <si>
    <t>Profesional universitario B1  por servicios especiales</t>
  </si>
  <si>
    <t>II SEMESTRE- 2023</t>
  </si>
  <si>
    <t>Consejo Nacional de Rectores</t>
  </si>
  <si>
    <t>I semestre 2024</t>
  </si>
  <si>
    <t>Total Costos Fijos salario compuesto</t>
  </si>
  <si>
    <t>Técnico Universitario A</t>
  </si>
  <si>
    <t xml:space="preserve">Técnico Universitario D1 </t>
  </si>
  <si>
    <t>Profesional Bachiller 1 (PUA 1)</t>
  </si>
  <si>
    <t>Profesional Universitario A1</t>
  </si>
  <si>
    <t>Total Servicios Especiales salario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</si>
</sst>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5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b/>
      <sz val="12"/>
      <color rgb="FF203864"/>
      <name val="Calibri"/>
      <family val="2"/>
      <scheme val="minor"/>
    </font>
    <font>
      <sz val="12"/>
      <color rgb="FF20386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0" borderId="0" xfId="0" applyFont="1"/>
    <xf numFmtId="165" fontId="1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165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3" fillId="4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1" fillId="3" borderId="1" xfId="0" applyNumberFormat="1" applyFont="1" applyFill="1" applyBorder="1"/>
    <xf numFmtId="165" fontId="6" fillId="0" borderId="1" xfId="0" applyNumberFormat="1" applyFont="1" applyBorder="1"/>
    <xf numFmtId="165" fontId="2" fillId="0" borderId="6" xfId="1" applyNumberFormat="1" applyFont="1" applyBorder="1"/>
    <xf numFmtId="165" fontId="5" fillId="3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/>
    <xf numFmtId="0" fontId="6" fillId="0" borderId="0" xfId="0" applyFont="1"/>
    <xf numFmtId="165" fontId="2" fillId="0" borderId="7" xfId="1" applyNumberFormat="1" applyFont="1" applyBorder="1"/>
    <xf numFmtId="164" fontId="2" fillId="0" borderId="0" xfId="0" applyNumberFormat="1" applyFont="1"/>
    <xf numFmtId="165" fontId="8" fillId="0" borderId="1" xfId="0" applyNumberFormat="1" applyFont="1" applyBorder="1"/>
    <xf numFmtId="165" fontId="8" fillId="0" borderId="1" xfId="0" applyNumberFormat="1" applyFont="1" applyBorder="1" applyAlignment="1">
      <alignment wrapText="1"/>
    </xf>
    <xf numFmtId="165" fontId="2" fillId="6" borderId="1" xfId="0" applyNumberFormat="1" applyFont="1" applyFill="1" applyBorder="1"/>
    <xf numFmtId="43" fontId="2" fillId="0" borderId="0" xfId="0" applyNumberFormat="1" applyFont="1"/>
    <xf numFmtId="0" fontId="2" fillId="7" borderId="0" xfId="0" applyFont="1" applyFill="1"/>
    <xf numFmtId="165" fontId="8" fillId="6" borderId="1" xfId="0" applyNumberFormat="1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165" fontId="5" fillId="2" borderId="8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65" fontId="6" fillId="0" borderId="1" xfId="0" applyNumberFormat="1" applyFont="1" applyBorder="1" applyAlignment="1">
      <alignment horizontal="left"/>
    </xf>
    <xf numFmtId="165" fontId="6" fillId="5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>
      <alignment horizontal="right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IC-AD-1\odi\Planificacion_Presupuesto\1.%20Formulaci&#243;n\1.3%20PAO\1.3.0%20CONARE\2017\Matrices%20Recibidas\Matrices%20Finales%20OPES\Plantilla_Formulacion_2017%20DC0209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ificacion_Presupuesto\1.%20Formulaci&#243;n\1.3%20PAO\1.3.0%20CONARE\2017\Matrices%20Recibidas\Matrices%20Finales%20OPES\Plantilla_Formulacion_2017%20DC0209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_Acción"/>
      <sheetName val="Matriz formulacion"/>
      <sheetName val="T01_PROGRAMAS"/>
      <sheetName val="T02_Vinc_Objet_y_Polit"/>
      <sheetName val="T03_Cuenta de políticas"/>
      <sheetName val="T04_Alineacion estratégica"/>
      <sheetName val="T05_Políticas Institucionales"/>
      <sheetName val="01_Matriz_Formulacion"/>
      <sheetName val="T06_Indicadores_Lista"/>
      <sheetName val="T07_indicadores_fichas"/>
      <sheetName val="T08_Presupuesto_ISem"/>
      <sheetName val="T09_Presupuesto_IISem"/>
      <sheetName val="T10_Responsables"/>
      <sheetName val="Comprobación"/>
      <sheetName val="Cuadro de Necesidades DC"/>
      <sheetName val="Alimentos y Bebidas 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F8" t="str">
            <v>1.6.1</v>
          </cell>
        </row>
        <row r="9">
          <cell r="F9" t="str">
            <v>1.4.1</v>
          </cell>
        </row>
        <row r="10">
          <cell r="F10" t="str">
            <v>1.8.1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_Acción"/>
      <sheetName val="Matriz formulacion"/>
      <sheetName val="T01_PROGRAMAS"/>
      <sheetName val="T02_Vinc_Objet_y_Polit"/>
      <sheetName val="T03_Cuenta de políticas"/>
      <sheetName val="T04_Alineacion estratégica"/>
      <sheetName val="T05_Políticas Institucionales"/>
      <sheetName val="01_Matriz_Formulacion"/>
      <sheetName val="T06_Indicadores_Lista"/>
      <sheetName val="T07_indicadores_fichas"/>
      <sheetName val="T08_Presupuesto_ISem"/>
      <sheetName val="T09_Presupuesto_IISem"/>
      <sheetName val="T10_Responsables"/>
      <sheetName val="Comprobación"/>
      <sheetName val="Cuadro de Necesidades DC"/>
      <sheetName val="Alimentos y Bebidas 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F8" t="str">
            <v>1.6.1</v>
          </cell>
        </row>
        <row r="9">
          <cell r="F9" t="str">
            <v>1.4.1</v>
          </cell>
        </row>
        <row r="10">
          <cell r="F10" t="str">
            <v>1.8.1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7095-38A5-47EB-ACC2-F3BF0E7D081F}">
  <sheetPr>
    <tabColor rgb="FF7030A0"/>
  </sheetPr>
  <dimension ref="A1:H39"/>
  <sheetViews>
    <sheetView tabSelected="1" topLeftCell="A13" workbookViewId="0">
      <selection activeCell="I6" sqref="I6"/>
    </sheetView>
  </sheetViews>
  <sheetFormatPr baseColWidth="10" defaultColWidth="11.19921875" defaultRowHeight="13.8" x14ac:dyDescent="0.3"/>
  <cols>
    <col min="1" max="1" width="33.09765625" style="1" customWidth="1"/>
    <col min="2" max="2" width="12.8984375" style="1" customWidth="1"/>
    <col min="3" max="3" width="12.3984375" style="1" bestFit="1" customWidth="1"/>
    <col min="4" max="16384" width="11.19921875" style="1"/>
  </cols>
  <sheetData>
    <row r="1" spans="1:8" ht="15.6" x14ac:dyDescent="0.3">
      <c r="A1" s="25" t="s">
        <v>75</v>
      </c>
      <c r="B1" s="25"/>
      <c r="C1" s="25"/>
      <c r="D1" s="25"/>
      <c r="E1" s="25"/>
    </row>
    <row r="2" spans="1:8" ht="15.6" x14ac:dyDescent="0.3">
      <c r="A2" s="25" t="s">
        <v>33</v>
      </c>
      <c r="B2" s="25"/>
      <c r="C2" s="25"/>
      <c r="D2" s="25"/>
      <c r="E2" s="25"/>
    </row>
    <row r="3" spans="1:8" ht="15.6" x14ac:dyDescent="0.3">
      <c r="A3" s="25" t="s">
        <v>76</v>
      </c>
      <c r="B3" s="25"/>
      <c r="C3" s="25"/>
      <c r="D3" s="25"/>
      <c r="E3" s="25"/>
    </row>
    <row r="4" spans="1:8" ht="15.6" x14ac:dyDescent="0.3">
      <c r="A4" s="7"/>
      <c r="B4" s="7"/>
      <c r="C4" s="7"/>
    </row>
    <row r="5" spans="1:8" s="5" customFormat="1" ht="22.5" customHeight="1" x14ac:dyDescent="0.3">
      <c r="A5" s="26" t="s">
        <v>0</v>
      </c>
      <c r="B5" s="34" t="s">
        <v>58</v>
      </c>
      <c r="C5" s="34"/>
      <c r="D5" s="34"/>
      <c r="E5" s="34"/>
    </row>
    <row r="6" spans="1:8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8" ht="12.75" customHeight="1" x14ac:dyDescent="0.3">
      <c r="A7" s="3" t="s">
        <v>6</v>
      </c>
      <c r="B7" s="13">
        <v>1</v>
      </c>
      <c r="C7" s="3">
        <v>1</v>
      </c>
      <c r="D7" s="19"/>
      <c r="E7" s="19"/>
      <c r="H7" s="35"/>
    </row>
    <row r="8" spans="1:8" x14ac:dyDescent="0.3">
      <c r="A8" s="3" t="s">
        <v>7</v>
      </c>
      <c r="B8" s="13">
        <v>1</v>
      </c>
      <c r="C8" s="3"/>
      <c r="D8" s="19">
        <v>1</v>
      </c>
      <c r="E8" s="19"/>
      <c r="H8" s="35"/>
    </row>
    <row r="9" spans="1:8" x14ac:dyDescent="0.3">
      <c r="A9" s="3" t="s">
        <v>8</v>
      </c>
      <c r="B9" s="13">
        <v>1</v>
      </c>
      <c r="C9" s="3"/>
      <c r="D9" s="19"/>
      <c r="E9" s="19">
        <v>1</v>
      </c>
      <c r="H9" s="35"/>
    </row>
    <row r="10" spans="1:8" x14ac:dyDescent="0.3">
      <c r="A10" s="3" t="s">
        <v>9</v>
      </c>
      <c r="B10" s="13">
        <v>1</v>
      </c>
      <c r="C10" s="3">
        <v>1</v>
      </c>
      <c r="D10" s="19"/>
      <c r="E10" s="19"/>
      <c r="H10" s="35"/>
    </row>
    <row r="11" spans="1:8" x14ac:dyDescent="0.3">
      <c r="A11" s="3" t="s">
        <v>10</v>
      </c>
      <c r="B11" s="13">
        <v>1</v>
      </c>
      <c r="C11" s="3">
        <v>1</v>
      </c>
      <c r="D11" s="19"/>
      <c r="E11" s="19"/>
      <c r="H11" s="35"/>
    </row>
    <row r="12" spans="1:8" x14ac:dyDescent="0.3">
      <c r="A12" s="3" t="s">
        <v>38</v>
      </c>
      <c r="B12" s="13">
        <v>9</v>
      </c>
      <c r="C12" s="3">
        <v>6</v>
      </c>
      <c r="D12" s="19">
        <v>2</v>
      </c>
      <c r="E12" s="19">
        <v>1</v>
      </c>
      <c r="H12" s="35"/>
    </row>
    <row r="13" spans="1:8" ht="12" customHeight="1" x14ac:dyDescent="0.3">
      <c r="A13" s="3" t="s">
        <v>11</v>
      </c>
      <c r="B13" s="13">
        <v>15</v>
      </c>
      <c r="C13" s="3">
        <v>1</v>
      </c>
      <c r="D13" s="19">
        <v>3</v>
      </c>
      <c r="E13" s="19">
        <v>11</v>
      </c>
      <c r="H13" s="35"/>
    </row>
    <row r="14" spans="1:8" x14ac:dyDescent="0.3">
      <c r="A14" s="3" t="s">
        <v>12</v>
      </c>
      <c r="B14" s="13">
        <v>2</v>
      </c>
      <c r="C14" s="3">
        <v>2</v>
      </c>
      <c r="D14" s="19"/>
      <c r="E14" s="19"/>
      <c r="H14" s="35"/>
    </row>
    <row r="15" spans="1:8" x14ac:dyDescent="0.3">
      <c r="A15" s="3" t="s">
        <v>13</v>
      </c>
      <c r="B15" s="13">
        <v>11</v>
      </c>
      <c r="C15" s="3">
        <v>7</v>
      </c>
      <c r="D15" s="19"/>
      <c r="E15" s="19">
        <v>4</v>
      </c>
      <c r="H15" s="35"/>
    </row>
    <row r="16" spans="1:8" x14ac:dyDescent="0.3">
      <c r="A16" s="3" t="s">
        <v>14</v>
      </c>
      <c r="B16" s="13">
        <v>3</v>
      </c>
      <c r="C16" s="3">
        <v>3</v>
      </c>
      <c r="D16" s="19"/>
      <c r="E16" s="19"/>
      <c r="H16" s="35"/>
    </row>
    <row r="17" spans="1:8" x14ac:dyDescent="0.3">
      <c r="A17" s="3" t="s">
        <v>15</v>
      </c>
      <c r="B17" s="13">
        <v>5</v>
      </c>
      <c r="C17" s="3">
        <v>4</v>
      </c>
      <c r="D17" s="19"/>
      <c r="E17" s="19">
        <v>1</v>
      </c>
      <c r="H17" s="35"/>
    </row>
    <row r="18" spans="1:8" x14ac:dyDescent="0.3">
      <c r="A18" s="3" t="s">
        <v>16</v>
      </c>
      <c r="B18" s="13">
        <v>6</v>
      </c>
      <c r="C18" s="3">
        <v>6</v>
      </c>
      <c r="D18" s="19"/>
      <c r="E18" s="19">
        <v>0</v>
      </c>
      <c r="H18" s="35"/>
    </row>
    <row r="19" spans="1:8" x14ac:dyDescent="0.3">
      <c r="A19" s="3" t="s">
        <v>17</v>
      </c>
      <c r="B19" s="13">
        <v>9</v>
      </c>
      <c r="C19" s="3">
        <v>7</v>
      </c>
      <c r="D19" s="19"/>
      <c r="E19" s="19">
        <v>2</v>
      </c>
      <c r="H19" s="35"/>
    </row>
    <row r="20" spans="1:8" x14ac:dyDescent="0.3">
      <c r="A20" s="3" t="s">
        <v>18</v>
      </c>
      <c r="B20" s="13">
        <v>10</v>
      </c>
      <c r="C20" s="3">
        <v>9</v>
      </c>
      <c r="D20" s="19"/>
      <c r="E20" s="19">
        <v>1</v>
      </c>
      <c r="H20" s="35"/>
    </row>
    <row r="21" spans="1:8" x14ac:dyDescent="0.3">
      <c r="A21" s="3" t="s">
        <v>19</v>
      </c>
      <c r="B21" s="13">
        <v>11</v>
      </c>
      <c r="C21" s="3">
        <v>11</v>
      </c>
      <c r="D21" s="19"/>
      <c r="E21" s="19">
        <v>0</v>
      </c>
      <c r="H21" s="35"/>
    </row>
    <row r="22" spans="1:8" x14ac:dyDescent="0.3">
      <c r="A22" s="3" t="s">
        <v>20</v>
      </c>
      <c r="B22" s="13">
        <v>15</v>
      </c>
      <c r="C22" s="3">
        <v>13</v>
      </c>
      <c r="D22" s="19"/>
      <c r="E22" s="19">
        <v>2</v>
      </c>
      <c r="H22" s="35"/>
    </row>
    <row r="23" spans="1:8" x14ac:dyDescent="0.3">
      <c r="A23" s="3" t="s">
        <v>21</v>
      </c>
      <c r="B23" s="13">
        <v>27.75</v>
      </c>
      <c r="C23" s="3">
        <v>23.75</v>
      </c>
      <c r="D23" s="19">
        <v>1</v>
      </c>
      <c r="E23" s="19">
        <v>3</v>
      </c>
      <c r="H23" s="35"/>
    </row>
    <row r="24" spans="1:8" x14ac:dyDescent="0.3">
      <c r="A24" s="3" t="s">
        <v>22</v>
      </c>
      <c r="B24" s="13">
        <v>2</v>
      </c>
      <c r="C24" s="3">
        <v>2</v>
      </c>
      <c r="D24" s="19"/>
      <c r="E24" s="19"/>
      <c r="H24" s="35"/>
    </row>
    <row r="25" spans="1:8" x14ac:dyDescent="0.3">
      <c r="A25" s="3" t="s">
        <v>23</v>
      </c>
      <c r="B25" s="13">
        <v>1</v>
      </c>
      <c r="C25" s="3">
        <v>1</v>
      </c>
      <c r="D25" s="19"/>
      <c r="E25" s="19"/>
      <c r="H25" s="35"/>
    </row>
    <row r="26" spans="1:8" x14ac:dyDescent="0.3">
      <c r="A26" s="3" t="s">
        <v>24</v>
      </c>
      <c r="B26" s="13">
        <v>4</v>
      </c>
      <c r="C26" s="3">
        <v>4</v>
      </c>
      <c r="D26" s="19"/>
      <c r="E26" s="19"/>
      <c r="H26" s="35"/>
    </row>
    <row r="27" spans="1:8" x14ac:dyDescent="0.3">
      <c r="A27" s="9" t="s">
        <v>77</v>
      </c>
      <c r="B27" s="9">
        <v>135.75</v>
      </c>
      <c r="C27" s="9">
        <v>102.75</v>
      </c>
      <c r="D27" s="9">
        <v>7</v>
      </c>
      <c r="E27" s="9">
        <v>26</v>
      </c>
    </row>
    <row r="28" spans="1:8" x14ac:dyDescent="0.3">
      <c r="A28" s="3" t="s">
        <v>78</v>
      </c>
      <c r="B28" s="13">
        <v>4.416666666666667</v>
      </c>
      <c r="C28" s="3">
        <v>1.4166666666666667</v>
      </c>
      <c r="D28" s="3"/>
      <c r="E28" s="3">
        <v>3</v>
      </c>
    </row>
    <row r="29" spans="1:8" x14ac:dyDescent="0.3">
      <c r="A29" s="3" t="s">
        <v>79</v>
      </c>
      <c r="B29" s="13">
        <v>2.3333333333333335</v>
      </c>
      <c r="C29" s="3">
        <v>1.6666666666666667</v>
      </c>
      <c r="D29" s="3"/>
      <c r="E29" s="3">
        <v>0.66666666666666663</v>
      </c>
    </row>
    <row r="30" spans="1:8" x14ac:dyDescent="0.3">
      <c r="A30" s="3" t="s">
        <v>80</v>
      </c>
      <c r="B30" s="13">
        <v>4.3333333333333339</v>
      </c>
      <c r="C30" s="3">
        <v>2.5833333333333335</v>
      </c>
      <c r="D30" s="3"/>
      <c r="E30" s="3">
        <v>1.75</v>
      </c>
    </row>
    <row r="31" spans="1:8" x14ac:dyDescent="0.3">
      <c r="A31" s="3" t="s">
        <v>81</v>
      </c>
      <c r="B31" s="13">
        <v>0.625</v>
      </c>
      <c r="C31" s="3">
        <v>0.625</v>
      </c>
      <c r="D31" s="3"/>
    </row>
    <row r="32" spans="1:8" x14ac:dyDescent="0.3">
      <c r="A32" s="9" t="s">
        <v>82</v>
      </c>
      <c r="B32" s="9">
        <v>11.708333333333334</v>
      </c>
      <c r="C32" s="9">
        <v>6.291666666666667</v>
      </c>
      <c r="D32" s="9">
        <v>0</v>
      </c>
      <c r="E32" s="9">
        <v>5.4166666666666661</v>
      </c>
    </row>
    <row r="33" spans="1:5" ht="15.75" customHeight="1" x14ac:dyDescent="0.3">
      <c r="A33" s="36" t="s">
        <v>31</v>
      </c>
      <c r="B33" s="37">
        <v>147.45833333333334</v>
      </c>
      <c r="C33" s="38">
        <v>109.04166666666667</v>
      </c>
      <c r="D33" s="38">
        <v>7</v>
      </c>
      <c r="E33" s="38">
        <v>31.416666666666664</v>
      </c>
    </row>
    <row r="35" spans="1:5" ht="15.75" customHeight="1" x14ac:dyDescent="0.3"/>
    <row r="36" spans="1:5" ht="15.75" customHeight="1" x14ac:dyDescent="0.3"/>
    <row r="37" spans="1:5" ht="22.95" customHeight="1" x14ac:dyDescent="0.3"/>
    <row r="39" spans="1:5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zoomScaleNormal="100" zoomScaleSheetLayoutView="100" workbookViewId="0">
      <selection activeCell="G31" sqref="G31"/>
    </sheetView>
  </sheetViews>
  <sheetFormatPr baseColWidth="10" defaultColWidth="11.19921875" defaultRowHeight="13.8" x14ac:dyDescent="0.3"/>
  <cols>
    <col min="1" max="1" width="27.19921875" style="1" bestFit="1" customWidth="1"/>
    <col min="2" max="3" width="6.69921875" style="1" bestFit="1" customWidth="1"/>
    <col min="4" max="4" width="5.59765625" style="1" bestFit="1" customWidth="1"/>
    <col min="5" max="5" width="5.8984375" style="1" bestFit="1" customWidth="1"/>
    <col min="6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33" customHeight="1" x14ac:dyDescent="0.3">
      <c r="A2" s="30" t="s">
        <v>33</v>
      </c>
      <c r="B2" s="30"/>
      <c r="C2" s="30"/>
      <c r="D2" s="30"/>
      <c r="E2" s="30"/>
    </row>
    <row r="3" spans="1:5" ht="15.6" x14ac:dyDescent="0.3">
      <c r="A3" s="25" t="s">
        <v>47</v>
      </c>
      <c r="B3" s="25"/>
      <c r="C3" s="25"/>
      <c r="D3" s="25"/>
      <c r="E3" s="25"/>
    </row>
    <row r="5" spans="1:5" ht="38.25" customHeight="1" x14ac:dyDescent="0.3">
      <c r="A5" s="31" t="s">
        <v>0</v>
      </c>
      <c r="B5" s="32" t="s">
        <v>5</v>
      </c>
      <c r="C5" s="32"/>
      <c r="D5" s="32"/>
      <c r="E5" s="32"/>
    </row>
    <row r="6" spans="1:5" ht="31.5" customHeight="1" x14ac:dyDescent="0.3">
      <c r="A6" s="3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3" t="s">
        <v>6</v>
      </c>
      <c r="B7" s="3">
        <f t="shared" ref="B7:B26" si="0">+C7+D7+E7</f>
        <v>1</v>
      </c>
      <c r="C7" s="3">
        <v>1</v>
      </c>
      <c r="D7" s="3"/>
      <c r="E7" s="3"/>
    </row>
    <row r="8" spans="1:5" x14ac:dyDescent="0.3">
      <c r="A8" s="3" t="s">
        <v>7</v>
      </c>
      <c r="B8" s="3">
        <f t="shared" si="0"/>
        <v>1</v>
      </c>
      <c r="C8" s="3"/>
      <c r="D8" s="3">
        <v>1</v>
      </c>
      <c r="E8" s="3"/>
    </row>
    <row r="9" spans="1:5" x14ac:dyDescent="0.3">
      <c r="A9" s="3" t="s">
        <v>8</v>
      </c>
      <c r="B9" s="3">
        <f t="shared" si="0"/>
        <v>1</v>
      </c>
      <c r="C9" s="3"/>
      <c r="D9" s="3"/>
      <c r="E9" s="3">
        <v>1</v>
      </c>
    </row>
    <row r="10" spans="1:5" x14ac:dyDescent="0.3">
      <c r="A10" s="3" t="s">
        <v>9</v>
      </c>
      <c r="B10" s="3">
        <f t="shared" si="0"/>
        <v>1</v>
      </c>
      <c r="C10" s="3">
        <v>1</v>
      </c>
      <c r="D10" s="3"/>
      <c r="E10" s="3"/>
    </row>
    <row r="11" spans="1:5" x14ac:dyDescent="0.3">
      <c r="A11" s="3" t="s">
        <v>10</v>
      </c>
      <c r="B11" s="3">
        <f t="shared" si="0"/>
        <v>1</v>
      </c>
      <c r="C11" s="3">
        <v>1</v>
      </c>
      <c r="D11" s="3"/>
      <c r="E11" s="3"/>
    </row>
    <row r="12" spans="1:5" x14ac:dyDescent="0.3">
      <c r="A12" s="3" t="s">
        <v>38</v>
      </c>
      <c r="B12" s="3">
        <f t="shared" si="0"/>
        <v>9</v>
      </c>
      <c r="C12" s="3">
        <v>7</v>
      </c>
      <c r="D12" s="3">
        <v>2</v>
      </c>
      <c r="E12" s="3"/>
    </row>
    <row r="13" spans="1:5" x14ac:dyDescent="0.3">
      <c r="A13" s="3" t="s">
        <v>11</v>
      </c>
      <c r="B13" s="3">
        <f t="shared" si="0"/>
        <v>10</v>
      </c>
      <c r="C13" s="3">
        <v>2</v>
      </c>
      <c r="D13" s="3">
        <v>2</v>
      </c>
      <c r="E13" s="3">
        <v>6</v>
      </c>
    </row>
    <row r="14" spans="1:5" x14ac:dyDescent="0.3">
      <c r="A14" s="3" t="s">
        <v>12</v>
      </c>
      <c r="B14" s="3">
        <f t="shared" si="0"/>
        <v>3</v>
      </c>
      <c r="C14" s="3">
        <v>3</v>
      </c>
      <c r="D14" s="3"/>
      <c r="E14" s="3"/>
    </row>
    <row r="15" spans="1:5" x14ac:dyDescent="0.3">
      <c r="A15" s="3" t="s">
        <v>13</v>
      </c>
      <c r="B15" s="3">
        <f t="shared" si="0"/>
        <v>13.5</v>
      </c>
      <c r="C15" s="3">
        <v>8.5</v>
      </c>
      <c r="D15" s="3"/>
      <c r="E15" s="3">
        <v>5</v>
      </c>
    </row>
    <row r="16" spans="1:5" x14ac:dyDescent="0.3">
      <c r="A16" s="3" t="s">
        <v>14</v>
      </c>
      <c r="B16" s="3">
        <f t="shared" si="0"/>
        <v>2</v>
      </c>
      <c r="C16" s="3">
        <v>1</v>
      </c>
      <c r="D16" s="3">
        <v>1</v>
      </c>
      <c r="E16" s="3"/>
    </row>
    <row r="17" spans="1:5" x14ac:dyDescent="0.3">
      <c r="A17" s="3" t="s">
        <v>15</v>
      </c>
      <c r="B17" s="3">
        <f t="shared" si="0"/>
        <v>5</v>
      </c>
      <c r="C17" s="3">
        <v>4</v>
      </c>
      <c r="D17" s="3"/>
      <c r="E17" s="3">
        <v>1</v>
      </c>
    </row>
    <row r="18" spans="1:5" x14ac:dyDescent="0.3">
      <c r="A18" s="3" t="s">
        <v>16</v>
      </c>
      <c r="B18" s="3">
        <f t="shared" si="0"/>
        <v>7</v>
      </c>
      <c r="C18" s="3">
        <v>6</v>
      </c>
      <c r="D18" s="3"/>
      <c r="E18" s="3">
        <v>1</v>
      </c>
    </row>
    <row r="19" spans="1:5" x14ac:dyDescent="0.3">
      <c r="A19" s="3" t="s">
        <v>17</v>
      </c>
      <c r="B19" s="3">
        <f t="shared" si="0"/>
        <v>12</v>
      </c>
      <c r="C19" s="3">
        <v>8</v>
      </c>
      <c r="D19" s="3"/>
      <c r="E19" s="3">
        <v>4</v>
      </c>
    </row>
    <row r="20" spans="1:5" x14ac:dyDescent="0.3">
      <c r="A20" s="3" t="s">
        <v>18</v>
      </c>
      <c r="B20" s="3">
        <f t="shared" si="0"/>
        <v>8</v>
      </c>
      <c r="C20" s="3">
        <v>6</v>
      </c>
      <c r="D20" s="3"/>
      <c r="E20" s="3">
        <v>2</v>
      </c>
    </row>
    <row r="21" spans="1:5" x14ac:dyDescent="0.3">
      <c r="A21" s="3" t="s">
        <v>19</v>
      </c>
      <c r="B21" s="3">
        <f t="shared" si="0"/>
        <v>9</v>
      </c>
      <c r="C21" s="3">
        <v>8</v>
      </c>
      <c r="D21" s="3"/>
      <c r="E21" s="3">
        <v>1</v>
      </c>
    </row>
    <row r="22" spans="1:5" x14ac:dyDescent="0.3">
      <c r="A22" s="3" t="s">
        <v>20</v>
      </c>
      <c r="B22" s="3">
        <f t="shared" si="0"/>
        <v>16</v>
      </c>
      <c r="C22" s="3">
        <v>13</v>
      </c>
      <c r="D22" s="3"/>
      <c r="E22" s="3">
        <v>3</v>
      </c>
    </row>
    <row r="23" spans="1:5" x14ac:dyDescent="0.3">
      <c r="A23" s="3" t="s">
        <v>21</v>
      </c>
      <c r="B23" s="3">
        <f t="shared" si="0"/>
        <v>26.75</v>
      </c>
      <c r="C23" s="3">
        <v>23.75</v>
      </c>
      <c r="D23" s="3">
        <v>2</v>
      </c>
      <c r="E23" s="3">
        <v>1</v>
      </c>
    </row>
    <row r="24" spans="1:5" x14ac:dyDescent="0.3">
      <c r="A24" s="3" t="s">
        <v>22</v>
      </c>
      <c r="B24" s="3">
        <f t="shared" si="0"/>
        <v>3</v>
      </c>
      <c r="C24" s="3">
        <v>3</v>
      </c>
      <c r="D24" s="3"/>
      <c r="E24" s="3"/>
    </row>
    <row r="25" spans="1:5" x14ac:dyDescent="0.3">
      <c r="A25" s="3" t="s">
        <v>23</v>
      </c>
      <c r="B25" s="3">
        <f t="shared" si="0"/>
        <v>2</v>
      </c>
      <c r="C25" s="3">
        <v>2</v>
      </c>
      <c r="D25" s="3"/>
      <c r="E25" s="3"/>
    </row>
    <row r="26" spans="1:5" x14ac:dyDescent="0.3">
      <c r="A26" s="3" t="s">
        <v>24</v>
      </c>
      <c r="B26" s="3">
        <f t="shared" si="0"/>
        <v>4</v>
      </c>
      <c r="C26" s="3">
        <v>4</v>
      </c>
      <c r="D26" s="3"/>
      <c r="E26" s="3"/>
    </row>
    <row r="27" spans="1:5" s="5" customFormat="1" x14ac:dyDescent="0.3">
      <c r="A27" s="4" t="s">
        <v>25</v>
      </c>
      <c r="B27" s="4">
        <f>SUM(B7:B26)</f>
        <v>135.25</v>
      </c>
      <c r="C27" s="4">
        <f>SUM(C7:C26)</f>
        <v>102.25</v>
      </c>
      <c r="D27" s="4">
        <f>SUM(D7:D26)</f>
        <v>8</v>
      </c>
      <c r="E27" s="4">
        <f>SUM(E7:E26)</f>
        <v>25</v>
      </c>
    </row>
    <row r="28" spans="1:5" x14ac:dyDescent="0.3">
      <c r="A28" s="3" t="s">
        <v>26</v>
      </c>
      <c r="B28" s="3">
        <f>+C28+D28+E28</f>
        <v>1</v>
      </c>
      <c r="C28" s="3"/>
      <c r="D28" s="3"/>
      <c r="E28" s="3">
        <v>1</v>
      </c>
    </row>
    <row r="29" spans="1:5" x14ac:dyDescent="0.3">
      <c r="A29" s="3" t="s">
        <v>48</v>
      </c>
      <c r="B29" s="3">
        <f t="shared" ref="B29:B32" si="1">+C29+D29+E29</f>
        <v>0.75</v>
      </c>
      <c r="C29" s="3">
        <v>0.75</v>
      </c>
      <c r="D29" s="3"/>
      <c r="E29" s="3"/>
    </row>
    <row r="30" spans="1:5" x14ac:dyDescent="0.3">
      <c r="A30" s="3" t="s">
        <v>27</v>
      </c>
      <c r="B30" s="3">
        <f t="shared" si="1"/>
        <v>12.84</v>
      </c>
      <c r="C30" s="3">
        <f>31-C31-C32</f>
        <v>12.84</v>
      </c>
      <c r="D30" s="3"/>
      <c r="E30" s="3"/>
    </row>
    <row r="31" spans="1:5" x14ac:dyDescent="0.3">
      <c r="A31" s="3" t="s">
        <v>28</v>
      </c>
      <c r="B31" s="3">
        <f t="shared" si="1"/>
        <v>16.5</v>
      </c>
      <c r="C31" s="3">
        <v>16.5</v>
      </c>
      <c r="D31" s="3"/>
      <c r="E31" s="3"/>
    </row>
    <row r="32" spans="1:5" x14ac:dyDescent="0.3">
      <c r="A32" s="3" t="s">
        <v>29</v>
      </c>
      <c r="B32" s="3">
        <f t="shared" si="1"/>
        <v>1.66</v>
      </c>
      <c r="C32" s="3">
        <v>1.66</v>
      </c>
      <c r="D32" s="3"/>
      <c r="E32" s="3"/>
    </row>
    <row r="33" spans="1:5" s="5" customFormat="1" x14ac:dyDescent="0.3">
      <c r="A33" s="4" t="s">
        <v>30</v>
      </c>
      <c r="B33" s="4">
        <f>SUM(B28:B32)</f>
        <v>32.75</v>
      </c>
      <c r="C33" s="4">
        <f t="shared" ref="C33:E33" si="2">SUM(C28:C32)</f>
        <v>31.75</v>
      </c>
      <c r="D33" s="4">
        <f t="shared" si="2"/>
        <v>0</v>
      </c>
      <c r="E33" s="4">
        <f t="shared" si="2"/>
        <v>1</v>
      </c>
    </row>
    <row r="34" spans="1:5" ht="15.6" x14ac:dyDescent="0.3">
      <c r="A34" s="6" t="s">
        <v>31</v>
      </c>
      <c r="B34" s="6">
        <f t="shared" ref="B34:E34" si="3">+B27+B33</f>
        <v>168</v>
      </c>
      <c r="C34" s="6">
        <f t="shared" si="3"/>
        <v>134</v>
      </c>
      <c r="D34" s="6">
        <f t="shared" si="3"/>
        <v>8</v>
      </c>
      <c r="E34" s="6">
        <f t="shared" si="3"/>
        <v>26</v>
      </c>
    </row>
  </sheetData>
  <mergeCells count="5">
    <mergeCell ref="A1:E1"/>
    <mergeCell ref="A2:E2"/>
    <mergeCell ref="A3:E3"/>
    <mergeCell ref="A5:A6"/>
    <mergeCell ref="B5:E5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zoomScaleNormal="100" zoomScaleSheetLayoutView="100" workbookViewId="0">
      <selection activeCell="C7" sqref="C7:E26"/>
    </sheetView>
  </sheetViews>
  <sheetFormatPr baseColWidth="10" defaultColWidth="11.19921875" defaultRowHeight="13.8" x14ac:dyDescent="0.3"/>
  <cols>
    <col min="1" max="1" width="27.19921875" style="1" bestFit="1" customWidth="1"/>
    <col min="2" max="3" width="6.69921875" style="1" bestFit="1" customWidth="1"/>
    <col min="4" max="4" width="5.59765625" style="1" bestFit="1" customWidth="1"/>
    <col min="5" max="5" width="5.8984375" style="1" bestFit="1" customWidth="1"/>
    <col min="6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33" customHeight="1" x14ac:dyDescent="0.3">
      <c r="A2" s="30" t="s">
        <v>33</v>
      </c>
      <c r="B2" s="30"/>
      <c r="C2" s="30"/>
      <c r="D2" s="30"/>
      <c r="E2" s="30"/>
    </row>
    <row r="3" spans="1:5" ht="15.6" x14ac:dyDescent="0.3">
      <c r="A3" s="25" t="s">
        <v>46</v>
      </c>
      <c r="B3" s="25"/>
      <c r="C3" s="25"/>
      <c r="D3" s="25"/>
      <c r="E3" s="25"/>
    </row>
    <row r="5" spans="1:5" ht="38.25" customHeight="1" x14ac:dyDescent="0.3">
      <c r="A5" s="31" t="s">
        <v>0</v>
      </c>
      <c r="B5" s="32" t="s">
        <v>5</v>
      </c>
      <c r="C5" s="32"/>
      <c r="D5" s="32"/>
      <c r="E5" s="32"/>
    </row>
    <row r="6" spans="1:5" ht="31.5" customHeight="1" x14ac:dyDescent="0.3">
      <c r="A6" s="3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3" t="s">
        <v>6</v>
      </c>
      <c r="B7" s="3">
        <f t="shared" ref="B7:B26" si="0">+C7+D7+E7</f>
        <v>1</v>
      </c>
      <c r="C7" s="3">
        <v>1</v>
      </c>
      <c r="D7" s="3"/>
      <c r="E7" s="3"/>
    </row>
    <row r="8" spans="1:5" x14ac:dyDescent="0.3">
      <c r="A8" s="3" t="s">
        <v>7</v>
      </c>
      <c r="B8" s="3">
        <f t="shared" si="0"/>
        <v>1</v>
      </c>
      <c r="C8" s="3"/>
      <c r="D8" s="3">
        <v>1</v>
      </c>
      <c r="E8" s="3"/>
    </row>
    <row r="9" spans="1:5" x14ac:dyDescent="0.3">
      <c r="A9" s="3" t="s">
        <v>8</v>
      </c>
      <c r="B9" s="3">
        <f t="shared" si="0"/>
        <v>1</v>
      </c>
      <c r="C9" s="3"/>
      <c r="D9" s="3"/>
      <c r="E9" s="3">
        <v>1</v>
      </c>
    </row>
    <row r="10" spans="1:5" x14ac:dyDescent="0.3">
      <c r="A10" s="3" t="s">
        <v>9</v>
      </c>
      <c r="B10" s="3">
        <f t="shared" si="0"/>
        <v>1</v>
      </c>
      <c r="C10" s="3">
        <v>1</v>
      </c>
      <c r="D10" s="3"/>
      <c r="E10" s="3"/>
    </row>
    <row r="11" spans="1:5" x14ac:dyDescent="0.3">
      <c r="A11" s="3" t="s">
        <v>10</v>
      </c>
      <c r="B11" s="3">
        <f t="shared" si="0"/>
        <v>1</v>
      </c>
      <c r="C11" s="3">
        <v>1</v>
      </c>
      <c r="D11" s="3"/>
      <c r="E11" s="3"/>
    </row>
    <row r="12" spans="1:5" x14ac:dyDescent="0.3">
      <c r="A12" s="3" t="s">
        <v>38</v>
      </c>
      <c r="B12" s="3">
        <f t="shared" si="0"/>
        <v>10</v>
      </c>
      <c r="C12" s="3">
        <v>8</v>
      </c>
      <c r="D12" s="3">
        <v>2</v>
      </c>
      <c r="E12" s="3"/>
    </row>
    <row r="13" spans="1:5" x14ac:dyDescent="0.3">
      <c r="A13" s="3" t="s">
        <v>11</v>
      </c>
      <c r="B13" s="3">
        <f t="shared" si="0"/>
        <v>10</v>
      </c>
      <c r="C13" s="3">
        <v>2</v>
      </c>
      <c r="D13" s="3">
        <v>2</v>
      </c>
      <c r="E13" s="3">
        <v>6</v>
      </c>
    </row>
    <row r="14" spans="1:5" x14ac:dyDescent="0.3">
      <c r="A14" s="3" t="s">
        <v>12</v>
      </c>
      <c r="B14" s="3">
        <f t="shared" si="0"/>
        <v>3</v>
      </c>
      <c r="C14" s="3">
        <v>3</v>
      </c>
      <c r="D14" s="3"/>
      <c r="E14" s="3"/>
    </row>
    <row r="15" spans="1:5" x14ac:dyDescent="0.3">
      <c r="A15" s="3" t="s">
        <v>13</v>
      </c>
      <c r="B15" s="3">
        <f t="shared" si="0"/>
        <v>13.5</v>
      </c>
      <c r="C15" s="3">
        <v>8.5</v>
      </c>
      <c r="D15" s="3"/>
      <c r="E15" s="3">
        <v>5</v>
      </c>
    </row>
    <row r="16" spans="1:5" x14ac:dyDescent="0.3">
      <c r="A16" s="3" t="s">
        <v>14</v>
      </c>
      <c r="B16" s="3">
        <f t="shared" si="0"/>
        <v>2</v>
      </c>
      <c r="C16" s="3">
        <v>1</v>
      </c>
      <c r="D16" s="3">
        <v>1</v>
      </c>
      <c r="E16" s="3"/>
    </row>
    <row r="17" spans="1:5" x14ac:dyDescent="0.3">
      <c r="A17" s="3" t="s">
        <v>15</v>
      </c>
      <c r="B17" s="3">
        <f t="shared" si="0"/>
        <v>5</v>
      </c>
      <c r="C17" s="3">
        <v>4</v>
      </c>
      <c r="D17" s="3"/>
      <c r="E17" s="3">
        <v>1</v>
      </c>
    </row>
    <row r="18" spans="1:5" x14ac:dyDescent="0.3">
      <c r="A18" s="3" t="s">
        <v>16</v>
      </c>
      <c r="B18" s="3">
        <f t="shared" si="0"/>
        <v>7</v>
      </c>
      <c r="C18" s="3">
        <v>6</v>
      </c>
      <c r="D18" s="3"/>
      <c r="E18" s="3">
        <v>1</v>
      </c>
    </row>
    <row r="19" spans="1:5" x14ac:dyDescent="0.3">
      <c r="A19" s="3" t="s">
        <v>17</v>
      </c>
      <c r="B19" s="3">
        <f t="shared" si="0"/>
        <v>12</v>
      </c>
      <c r="C19" s="3">
        <v>8</v>
      </c>
      <c r="D19" s="3"/>
      <c r="E19" s="3">
        <v>4</v>
      </c>
    </row>
    <row r="20" spans="1:5" x14ac:dyDescent="0.3">
      <c r="A20" s="3" t="s">
        <v>18</v>
      </c>
      <c r="B20" s="3">
        <f t="shared" si="0"/>
        <v>9</v>
      </c>
      <c r="C20" s="3">
        <v>7</v>
      </c>
      <c r="D20" s="3"/>
      <c r="E20" s="3">
        <v>2</v>
      </c>
    </row>
    <row r="21" spans="1:5" x14ac:dyDescent="0.3">
      <c r="A21" s="3" t="s">
        <v>19</v>
      </c>
      <c r="B21" s="3">
        <f t="shared" si="0"/>
        <v>7</v>
      </c>
      <c r="C21" s="3">
        <v>6</v>
      </c>
      <c r="D21" s="3"/>
      <c r="E21" s="3">
        <v>1</v>
      </c>
    </row>
    <row r="22" spans="1:5" x14ac:dyDescent="0.3">
      <c r="A22" s="3" t="s">
        <v>20</v>
      </c>
      <c r="B22" s="3">
        <f t="shared" si="0"/>
        <v>13</v>
      </c>
      <c r="C22" s="3">
        <v>10</v>
      </c>
      <c r="D22" s="3"/>
      <c r="E22" s="3">
        <v>3</v>
      </c>
    </row>
    <row r="23" spans="1:5" x14ac:dyDescent="0.3">
      <c r="A23" s="3" t="s">
        <v>21</v>
      </c>
      <c r="B23" s="3">
        <f t="shared" si="0"/>
        <v>28.75</v>
      </c>
      <c r="C23" s="3">
        <v>26.75</v>
      </c>
      <c r="D23" s="3">
        <v>1</v>
      </c>
      <c r="E23" s="3">
        <v>1</v>
      </c>
    </row>
    <row r="24" spans="1:5" x14ac:dyDescent="0.3">
      <c r="A24" s="3" t="s">
        <v>22</v>
      </c>
      <c r="B24" s="3">
        <f t="shared" si="0"/>
        <v>4</v>
      </c>
      <c r="C24" s="3">
        <v>3</v>
      </c>
      <c r="D24" s="3"/>
      <c r="E24" s="3">
        <v>1</v>
      </c>
    </row>
    <row r="25" spans="1:5" x14ac:dyDescent="0.3">
      <c r="A25" s="3" t="s">
        <v>23</v>
      </c>
      <c r="B25" s="3">
        <f t="shared" si="0"/>
        <v>1</v>
      </c>
      <c r="C25" s="3">
        <v>1</v>
      </c>
      <c r="D25" s="3"/>
      <c r="E25" s="3"/>
    </row>
    <row r="26" spans="1:5" x14ac:dyDescent="0.3">
      <c r="A26" s="3" t="s">
        <v>24</v>
      </c>
      <c r="B26" s="3">
        <f t="shared" si="0"/>
        <v>5</v>
      </c>
      <c r="C26" s="3">
        <v>5</v>
      </c>
      <c r="D26" s="3"/>
      <c r="E26" s="3"/>
    </row>
    <row r="27" spans="1:5" s="5" customFormat="1" x14ac:dyDescent="0.3">
      <c r="A27" s="4" t="s">
        <v>25</v>
      </c>
      <c r="B27" s="4">
        <f>SUM(B7:B26)</f>
        <v>135.25</v>
      </c>
      <c r="C27" s="4">
        <f>SUM(C7:C26)</f>
        <v>102.25</v>
      </c>
      <c r="D27" s="4">
        <f>SUM(D7:D26)</f>
        <v>7</v>
      </c>
      <c r="E27" s="4">
        <f>SUM(E7:E26)</f>
        <v>26</v>
      </c>
    </row>
    <row r="28" spans="1:5" x14ac:dyDescent="0.3">
      <c r="A28" s="3" t="s">
        <v>26</v>
      </c>
      <c r="B28" s="3">
        <f>+C28+D28+E28</f>
        <v>1</v>
      </c>
      <c r="C28" s="3"/>
      <c r="D28" s="3"/>
      <c r="E28" s="3">
        <v>1</v>
      </c>
    </row>
    <row r="29" spans="1:5" x14ac:dyDescent="0.3">
      <c r="A29" s="3" t="s">
        <v>48</v>
      </c>
      <c r="B29" s="3">
        <f t="shared" ref="B29:B32" si="1">+C29+D29+E29</f>
        <v>1</v>
      </c>
      <c r="C29" s="3">
        <v>1</v>
      </c>
      <c r="D29" s="3"/>
      <c r="E29" s="3"/>
    </row>
    <row r="30" spans="1:5" x14ac:dyDescent="0.3">
      <c r="A30" s="3" t="s">
        <v>27</v>
      </c>
      <c r="B30" s="3">
        <f t="shared" si="1"/>
        <v>3</v>
      </c>
      <c r="C30" s="3">
        <f>31-C31-C32</f>
        <v>3</v>
      </c>
      <c r="D30" s="3"/>
      <c r="E30" s="3"/>
    </row>
    <row r="31" spans="1:5" x14ac:dyDescent="0.3">
      <c r="A31" s="3" t="s">
        <v>28</v>
      </c>
      <c r="B31" s="3">
        <f t="shared" si="1"/>
        <v>18</v>
      </c>
      <c r="C31" s="3">
        <v>18</v>
      </c>
      <c r="D31" s="3"/>
      <c r="E31" s="3"/>
    </row>
    <row r="32" spans="1:5" x14ac:dyDescent="0.3">
      <c r="A32" s="3" t="s">
        <v>29</v>
      </c>
      <c r="B32" s="3">
        <f t="shared" si="1"/>
        <v>10</v>
      </c>
      <c r="C32" s="3">
        <v>10</v>
      </c>
      <c r="D32" s="3"/>
      <c r="E32" s="3"/>
    </row>
    <row r="33" spans="1:5" s="5" customFormat="1" x14ac:dyDescent="0.3">
      <c r="A33" s="4" t="s">
        <v>30</v>
      </c>
      <c r="B33" s="4">
        <f>SUM(B28:B32)</f>
        <v>33</v>
      </c>
      <c r="C33" s="4">
        <f>SUM(C28:C32)</f>
        <v>32</v>
      </c>
      <c r="D33" s="4">
        <f>SUM(D28:D32)</f>
        <v>0</v>
      </c>
      <c r="E33" s="4">
        <f>SUM(E28:E32)</f>
        <v>1</v>
      </c>
    </row>
    <row r="34" spans="1:5" ht="15.6" x14ac:dyDescent="0.3">
      <c r="A34" s="6" t="s">
        <v>31</v>
      </c>
      <c r="B34" s="6">
        <f>+B27+B33</f>
        <v>168.25</v>
      </c>
      <c r="C34" s="6">
        <f>+C27+C33</f>
        <v>134.25</v>
      </c>
      <c r="D34" s="6">
        <f>+D27+D33</f>
        <v>7</v>
      </c>
      <c r="E34" s="6">
        <f>+E27+E33</f>
        <v>27</v>
      </c>
    </row>
  </sheetData>
  <mergeCells count="5">
    <mergeCell ref="A5:A6"/>
    <mergeCell ref="A1:E1"/>
    <mergeCell ref="A2:E2"/>
    <mergeCell ref="A3:E3"/>
    <mergeCell ref="B5:E5"/>
  </mergeCells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B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1"/>
  <sheetViews>
    <sheetView zoomScaleNormal="100" zoomScaleSheetLayoutView="100" workbookViewId="0">
      <selection activeCell="I20" sqref="I20"/>
    </sheetView>
  </sheetViews>
  <sheetFormatPr baseColWidth="10" defaultColWidth="11.19921875" defaultRowHeight="13.8" x14ac:dyDescent="0.3"/>
  <cols>
    <col min="1" max="1" width="20.69921875" style="1" bestFit="1" customWidth="1"/>
    <col min="2" max="2" width="11" style="1" bestFit="1" customWidth="1"/>
    <col min="3" max="3" width="6" style="1" bestFit="1" customWidth="1"/>
    <col min="4" max="4" width="6.5" style="1" bestFit="1" customWidth="1"/>
    <col min="5" max="5" width="5.59765625" style="1" bestFit="1" customWidth="1"/>
    <col min="6" max="6" width="5.19921875" style="1" bestFit="1" customWidth="1"/>
    <col min="7" max="16384" width="11.19921875" style="1"/>
  </cols>
  <sheetData>
    <row r="1" spans="1:6" ht="15.6" x14ac:dyDescent="0.3">
      <c r="A1" s="25" t="s">
        <v>32</v>
      </c>
      <c r="B1" s="25"/>
      <c r="C1" s="25"/>
      <c r="D1" s="25"/>
      <c r="E1" s="25"/>
      <c r="F1" s="25"/>
    </row>
    <row r="2" spans="1:6" ht="34.5" customHeight="1" x14ac:dyDescent="0.3">
      <c r="A2" s="33" t="s">
        <v>33</v>
      </c>
      <c r="B2" s="33"/>
      <c r="C2" s="33"/>
      <c r="D2" s="33"/>
      <c r="E2" s="33"/>
      <c r="F2" s="33"/>
    </row>
    <row r="3" spans="1:6" ht="15.75" customHeight="1" x14ac:dyDescent="0.3">
      <c r="A3" s="25" t="s">
        <v>45</v>
      </c>
      <c r="B3" s="25"/>
      <c r="C3" s="25"/>
      <c r="D3" s="25"/>
      <c r="E3" s="25"/>
      <c r="F3" s="25"/>
    </row>
    <row r="4" spans="1:6" ht="15.6" x14ac:dyDescent="0.3">
      <c r="A4" s="7"/>
      <c r="B4" s="7"/>
      <c r="C4" s="7"/>
    </row>
    <row r="5" spans="1:6" s="5" customFormat="1" ht="22.5" customHeight="1" x14ac:dyDescent="0.3">
      <c r="A5" s="26" t="s">
        <v>0</v>
      </c>
      <c r="B5" s="28" t="s">
        <v>35</v>
      </c>
      <c r="C5" s="28"/>
      <c r="D5" s="28"/>
      <c r="E5" s="28"/>
      <c r="F5" s="29"/>
    </row>
    <row r="6" spans="1:6" s="8" customFormat="1" ht="35.25" customHeight="1" x14ac:dyDescent="0.3">
      <c r="A6" s="27"/>
      <c r="B6" s="2" t="s">
        <v>36</v>
      </c>
      <c r="C6" s="2" t="s">
        <v>2</v>
      </c>
      <c r="D6" s="2" t="s">
        <v>37</v>
      </c>
      <c r="E6" s="2" t="s">
        <v>3</v>
      </c>
      <c r="F6" s="2" t="s">
        <v>4</v>
      </c>
    </row>
    <row r="7" spans="1:6" ht="12.75" customHeight="1" x14ac:dyDescent="0.3">
      <c r="A7" s="3" t="s">
        <v>6</v>
      </c>
      <c r="B7" s="3">
        <f>SUM(C7:F7)</f>
        <v>1</v>
      </c>
      <c r="C7" s="3">
        <v>1</v>
      </c>
      <c r="D7" s="3"/>
      <c r="E7" s="3"/>
      <c r="F7" s="3"/>
    </row>
    <row r="8" spans="1:6" x14ac:dyDescent="0.3">
      <c r="A8" s="3" t="s">
        <v>39</v>
      </c>
      <c r="B8" s="3">
        <f t="shared" ref="B8:B33" si="0">SUM(C8:F8)</f>
        <v>1</v>
      </c>
      <c r="C8" s="3"/>
      <c r="D8" s="3">
        <v>1</v>
      </c>
      <c r="E8" s="3"/>
      <c r="F8" s="3"/>
    </row>
    <row r="9" spans="1:6" x14ac:dyDescent="0.3">
      <c r="A9" s="3" t="s">
        <v>7</v>
      </c>
      <c r="B9" s="3">
        <f t="shared" si="0"/>
        <v>1</v>
      </c>
      <c r="C9" s="3"/>
      <c r="D9" s="3"/>
      <c r="E9" s="3">
        <v>1</v>
      </c>
      <c r="F9" s="3"/>
    </row>
    <row r="10" spans="1:6" x14ac:dyDescent="0.3">
      <c r="A10" s="3" t="s">
        <v>8</v>
      </c>
      <c r="B10" s="3">
        <f t="shared" si="0"/>
        <v>1</v>
      </c>
      <c r="C10" s="3"/>
      <c r="D10" s="3"/>
      <c r="E10" s="3"/>
      <c r="F10" s="3">
        <v>1</v>
      </c>
    </row>
    <row r="11" spans="1:6" x14ac:dyDescent="0.3">
      <c r="A11" s="3" t="s">
        <v>9</v>
      </c>
      <c r="B11" s="3">
        <f t="shared" si="0"/>
        <v>1</v>
      </c>
      <c r="C11" s="3">
        <v>1</v>
      </c>
      <c r="D11" s="3"/>
      <c r="E11" s="3"/>
      <c r="F11" s="3"/>
    </row>
    <row r="12" spans="1:6" x14ac:dyDescent="0.3">
      <c r="A12" s="3" t="s">
        <v>10</v>
      </c>
      <c r="B12" s="3">
        <f t="shared" si="0"/>
        <v>1</v>
      </c>
      <c r="C12" s="3">
        <v>1</v>
      </c>
      <c r="D12" s="3"/>
      <c r="E12" s="3"/>
      <c r="F12" s="3"/>
    </row>
    <row r="13" spans="1:6" ht="13.5" customHeight="1" x14ac:dyDescent="0.3">
      <c r="A13" s="3" t="s">
        <v>40</v>
      </c>
      <c r="B13" s="3">
        <f t="shared" si="0"/>
        <v>6</v>
      </c>
      <c r="C13" s="3">
        <v>3</v>
      </c>
      <c r="D13" s="3"/>
      <c r="E13" s="3">
        <v>3</v>
      </c>
      <c r="F13" s="3"/>
    </row>
    <row r="14" spans="1:6" x14ac:dyDescent="0.3">
      <c r="A14" s="3" t="s">
        <v>38</v>
      </c>
      <c r="B14" s="3">
        <f t="shared" si="0"/>
        <v>6</v>
      </c>
      <c r="C14" s="3">
        <v>5</v>
      </c>
      <c r="D14" s="3">
        <v>1</v>
      </c>
      <c r="E14" s="3"/>
      <c r="F14" s="3"/>
    </row>
    <row r="15" spans="1:6" ht="12" customHeight="1" x14ac:dyDescent="0.3">
      <c r="A15" s="3" t="s">
        <v>11</v>
      </c>
      <c r="B15" s="3">
        <f t="shared" si="0"/>
        <v>10</v>
      </c>
      <c r="C15" s="3">
        <v>2</v>
      </c>
      <c r="D15" s="3">
        <v>1</v>
      </c>
      <c r="E15" s="3">
        <v>1</v>
      </c>
      <c r="F15" s="3">
        <f>5+1</f>
        <v>6</v>
      </c>
    </row>
    <row r="16" spans="1:6" x14ac:dyDescent="0.3">
      <c r="A16" s="3" t="s">
        <v>12</v>
      </c>
      <c r="B16" s="3">
        <f t="shared" si="0"/>
        <v>4</v>
      </c>
      <c r="C16" s="3">
        <v>3</v>
      </c>
      <c r="D16" s="3">
        <v>1</v>
      </c>
      <c r="E16" s="3"/>
      <c r="F16" s="3"/>
    </row>
    <row r="17" spans="1:6" x14ac:dyDescent="0.3">
      <c r="A17" s="3" t="s">
        <v>13</v>
      </c>
      <c r="B17" s="3">
        <f t="shared" si="0"/>
        <v>19.5</v>
      </c>
      <c r="C17" s="3">
        <v>8.5</v>
      </c>
      <c r="D17" s="3">
        <v>6</v>
      </c>
      <c r="E17" s="3"/>
      <c r="F17" s="3">
        <f>6-1</f>
        <v>5</v>
      </c>
    </row>
    <row r="18" spans="1:6" x14ac:dyDescent="0.3">
      <c r="A18" s="3" t="s">
        <v>14</v>
      </c>
      <c r="B18" s="3">
        <f t="shared" si="0"/>
        <v>2</v>
      </c>
      <c r="C18" s="3">
        <v>1</v>
      </c>
      <c r="D18" s="3"/>
      <c r="E18" s="3">
        <v>1</v>
      </c>
      <c r="F18" s="3"/>
    </row>
    <row r="19" spans="1:6" x14ac:dyDescent="0.3">
      <c r="A19" s="3" t="s">
        <v>15</v>
      </c>
      <c r="B19" s="3">
        <f t="shared" si="0"/>
        <v>5</v>
      </c>
      <c r="C19" s="3">
        <v>4</v>
      </c>
      <c r="D19" s="3"/>
      <c r="E19" s="3"/>
      <c r="F19" s="3">
        <v>1</v>
      </c>
    </row>
    <row r="20" spans="1:6" x14ac:dyDescent="0.3">
      <c r="A20" s="3" t="s">
        <v>16</v>
      </c>
      <c r="B20" s="3">
        <f t="shared" si="0"/>
        <v>7</v>
      </c>
      <c r="C20" s="3">
        <v>6</v>
      </c>
      <c r="D20" s="3"/>
      <c r="E20" s="3"/>
      <c r="F20" s="3">
        <v>1</v>
      </c>
    </row>
    <row r="21" spans="1:6" x14ac:dyDescent="0.3">
      <c r="A21" s="3" t="s">
        <v>17</v>
      </c>
      <c r="B21" s="3">
        <f t="shared" si="0"/>
        <v>13</v>
      </c>
      <c r="C21" s="3">
        <v>8</v>
      </c>
      <c r="D21" s="3">
        <v>1</v>
      </c>
      <c r="E21" s="3"/>
      <c r="F21" s="3">
        <f>5-1</f>
        <v>4</v>
      </c>
    </row>
    <row r="22" spans="1:6" x14ac:dyDescent="0.3">
      <c r="A22" s="3" t="s">
        <v>18</v>
      </c>
      <c r="B22" s="3">
        <f t="shared" si="0"/>
        <v>12</v>
      </c>
      <c r="C22" s="3">
        <v>7</v>
      </c>
      <c r="D22" s="3">
        <f>2+1</f>
        <v>3</v>
      </c>
      <c r="E22" s="3"/>
      <c r="F22" s="3">
        <v>2</v>
      </c>
    </row>
    <row r="23" spans="1:6" x14ac:dyDescent="0.3">
      <c r="A23" s="3" t="s">
        <v>19</v>
      </c>
      <c r="B23" s="3">
        <f t="shared" si="0"/>
        <v>7</v>
      </c>
      <c r="C23" s="3">
        <v>6</v>
      </c>
      <c r="D23" s="3"/>
      <c r="E23" s="3"/>
      <c r="F23" s="3">
        <v>1</v>
      </c>
    </row>
    <row r="24" spans="1:6" x14ac:dyDescent="0.3">
      <c r="A24" s="3" t="s">
        <v>20</v>
      </c>
      <c r="B24" s="3">
        <f t="shared" si="0"/>
        <v>17</v>
      </c>
      <c r="C24" s="3">
        <f>11-1</f>
        <v>10</v>
      </c>
      <c r="D24" s="3">
        <v>4</v>
      </c>
      <c r="E24" s="3"/>
      <c r="F24" s="3">
        <v>3</v>
      </c>
    </row>
    <row r="25" spans="1:6" x14ac:dyDescent="0.3">
      <c r="A25" s="3" t="s">
        <v>21</v>
      </c>
      <c r="B25" s="3">
        <f t="shared" si="0"/>
        <v>32.75</v>
      </c>
      <c r="C25" s="3">
        <f>25.75+1</f>
        <v>26.75</v>
      </c>
      <c r="D25" s="3">
        <v>4</v>
      </c>
      <c r="E25" s="3">
        <v>1</v>
      </c>
      <c r="F25" s="3">
        <v>1</v>
      </c>
    </row>
    <row r="26" spans="1:6" x14ac:dyDescent="0.3">
      <c r="A26" s="3" t="s">
        <v>22</v>
      </c>
      <c r="B26" s="3">
        <f t="shared" si="0"/>
        <v>7</v>
      </c>
      <c r="C26" s="3">
        <v>3</v>
      </c>
      <c r="D26" s="3">
        <v>3</v>
      </c>
      <c r="E26" s="3"/>
      <c r="F26" s="3">
        <v>1</v>
      </c>
    </row>
    <row r="27" spans="1:6" x14ac:dyDescent="0.3">
      <c r="A27" s="3" t="s">
        <v>23</v>
      </c>
      <c r="B27" s="3">
        <f t="shared" si="0"/>
        <v>1</v>
      </c>
      <c r="C27" s="3">
        <v>1</v>
      </c>
      <c r="D27" s="3"/>
      <c r="E27" s="3"/>
      <c r="F27" s="3"/>
    </row>
    <row r="28" spans="1:6" x14ac:dyDescent="0.3">
      <c r="A28" s="3" t="s">
        <v>24</v>
      </c>
      <c r="B28" s="3">
        <f t="shared" si="0"/>
        <v>5</v>
      </c>
      <c r="C28" s="3">
        <v>5</v>
      </c>
      <c r="D28" s="3"/>
      <c r="E28" s="3"/>
      <c r="F28" s="3"/>
    </row>
    <row r="29" spans="1:6" x14ac:dyDescent="0.3">
      <c r="A29" s="3" t="s">
        <v>41</v>
      </c>
      <c r="B29" s="3">
        <f t="shared" si="0"/>
        <v>1</v>
      </c>
      <c r="C29" s="3">
        <v>1</v>
      </c>
      <c r="D29" s="3"/>
      <c r="E29" s="3"/>
      <c r="F29" s="3"/>
    </row>
    <row r="30" spans="1:6" x14ac:dyDescent="0.3">
      <c r="A30" s="9" t="s">
        <v>25</v>
      </c>
      <c r="B30" s="9">
        <f t="shared" ref="B30:F30" si="1">SUM(B7:B29)</f>
        <v>161.25</v>
      </c>
      <c r="C30" s="9">
        <f t="shared" si="1"/>
        <v>103.25</v>
      </c>
      <c r="D30" s="9">
        <f t="shared" si="1"/>
        <v>25</v>
      </c>
      <c r="E30" s="9">
        <f t="shared" si="1"/>
        <v>7</v>
      </c>
      <c r="F30" s="9">
        <f t="shared" si="1"/>
        <v>26</v>
      </c>
    </row>
    <row r="31" spans="1:6" x14ac:dyDescent="0.3">
      <c r="A31" s="3" t="s">
        <v>42</v>
      </c>
      <c r="B31" s="3">
        <f t="shared" si="0"/>
        <v>5</v>
      </c>
      <c r="C31" s="3"/>
      <c r="D31" s="3">
        <v>4</v>
      </c>
      <c r="E31" s="3"/>
      <c r="F31" s="3">
        <v>1</v>
      </c>
    </row>
    <row r="32" spans="1:6" x14ac:dyDescent="0.3">
      <c r="A32" s="3" t="s">
        <v>43</v>
      </c>
      <c r="B32" s="3">
        <f t="shared" si="0"/>
        <v>2</v>
      </c>
      <c r="C32" s="3">
        <v>2</v>
      </c>
      <c r="D32" s="3"/>
      <c r="E32" s="3"/>
      <c r="F32" s="3"/>
    </row>
    <row r="33" spans="1:6" x14ac:dyDescent="0.3">
      <c r="A33" s="3" t="s">
        <v>44</v>
      </c>
      <c r="B33" s="3">
        <f t="shared" si="0"/>
        <v>4</v>
      </c>
      <c r="C33" s="3">
        <f>5-1</f>
        <v>4</v>
      </c>
      <c r="D33" s="3"/>
      <c r="E33" s="3"/>
      <c r="F33" s="3"/>
    </row>
    <row r="34" spans="1:6" x14ac:dyDescent="0.3">
      <c r="A34" s="9" t="s">
        <v>30</v>
      </c>
      <c r="B34" s="9">
        <f>+B31+B32+B33</f>
        <v>11</v>
      </c>
      <c r="C34" s="9">
        <f t="shared" ref="C34:E34" si="2">+C31+C32+C33</f>
        <v>6</v>
      </c>
      <c r="D34" s="9">
        <f t="shared" si="2"/>
        <v>4</v>
      </c>
      <c r="E34" s="9">
        <f t="shared" si="2"/>
        <v>0</v>
      </c>
      <c r="F34" s="9">
        <f>+F31+F32+F33</f>
        <v>1</v>
      </c>
    </row>
    <row r="35" spans="1:6" x14ac:dyDescent="0.3">
      <c r="A35" s="10" t="s">
        <v>31</v>
      </c>
      <c r="B35" s="10">
        <f>+B30+B34</f>
        <v>172.25</v>
      </c>
      <c r="C35" s="10">
        <f t="shared" ref="C35:F35" si="3">+C30+C34</f>
        <v>109.25</v>
      </c>
      <c r="D35" s="10">
        <f t="shared" si="3"/>
        <v>29</v>
      </c>
      <c r="E35" s="10">
        <f t="shared" si="3"/>
        <v>7</v>
      </c>
      <c r="F35" s="10">
        <f t="shared" si="3"/>
        <v>27</v>
      </c>
    </row>
    <row r="37" spans="1:6" ht="15.75" customHeight="1" x14ac:dyDescent="0.3"/>
    <row r="38" spans="1:6" ht="15.75" customHeight="1" x14ac:dyDescent="0.3"/>
    <row r="39" spans="1:6" ht="22.95" customHeight="1" x14ac:dyDescent="0.3"/>
    <row r="41" spans="1:6" ht="22.2" customHeight="1" x14ac:dyDescent="0.3"/>
  </sheetData>
  <mergeCells count="5">
    <mergeCell ref="A1:F1"/>
    <mergeCell ref="A2:F2"/>
    <mergeCell ref="A3:F3"/>
    <mergeCell ref="A5:A6"/>
    <mergeCell ref="B5:F5"/>
  </mergeCells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workbookViewId="0">
      <pane ySplit="6" topLeftCell="A7" activePane="bottomLeft" state="frozen"/>
      <selection pane="bottomLeft" activeCell="I30" sqref="I30"/>
    </sheetView>
  </sheetViews>
  <sheetFormatPr baseColWidth="10" defaultColWidth="11.19921875" defaultRowHeight="13.8" x14ac:dyDescent="0.3"/>
  <cols>
    <col min="1" max="1" width="20.69921875" style="1" bestFit="1" customWidth="1"/>
    <col min="2" max="2" width="11" style="1" bestFit="1" customWidth="1"/>
    <col min="3" max="3" width="6" style="1" bestFit="1" customWidth="1"/>
    <col min="4" max="4" width="6.5" style="1" bestFit="1" customWidth="1"/>
    <col min="5" max="5" width="5.59765625" style="1" bestFit="1" customWidth="1"/>
    <col min="6" max="6" width="5.19921875" style="1" bestFit="1" customWidth="1"/>
    <col min="7" max="16384" width="11.19921875" style="1"/>
  </cols>
  <sheetData>
    <row r="1" spans="1:6" ht="15.6" x14ac:dyDescent="0.3">
      <c r="A1" s="25" t="s">
        <v>32</v>
      </c>
      <c r="B1" s="25"/>
      <c r="C1" s="25"/>
      <c r="D1" s="25"/>
      <c r="E1" s="25"/>
      <c r="F1" s="25"/>
    </row>
    <row r="2" spans="1:6" ht="39" customHeight="1" x14ac:dyDescent="0.3">
      <c r="A2" s="33" t="s">
        <v>33</v>
      </c>
      <c r="B2" s="33"/>
      <c r="C2" s="33"/>
      <c r="D2" s="33"/>
      <c r="E2" s="33"/>
      <c r="F2" s="33"/>
    </row>
    <row r="3" spans="1:6" ht="15.75" customHeight="1" x14ac:dyDescent="0.3">
      <c r="A3" s="25" t="s">
        <v>34</v>
      </c>
      <c r="B3" s="25"/>
      <c r="C3" s="25"/>
      <c r="D3" s="25"/>
      <c r="E3" s="25"/>
      <c r="F3" s="25"/>
    </row>
    <row r="4" spans="1:6" ht="15.6" x14ac:dyDescent="0.3">
      <c r="A4" s="7"/>
      <c r="B4" s="7"/>
      <c r="C4" s="7"/>
    </row>
    <row r="5" spans="1:6" s="5" customFormat="1" ht="22.5" customHeight="1" x14ac:dyDescent="0.3">
      <c r="A5" s="26" t="s">
        <v>0</v>
      </c>
      <c r="B5" s="28" t="s">
        <v>35</v>
      </c>
      <c r="C5" s="28"/>
      <c r="D5" s="28"/>
      <c r="E5" s="28"/>
      <c r="F5" s="29"/>
    </row>
    <row r="6" spans="1:6" s="8" customFormat="1" ht="35.25" customHeight="1" x14ac:dyDescent="0.3">
      <c r="A6" s="27"/>
      <c r="B6" s="2" t="s">
        <v>36</v>
      </c>
      <c r="C6" s="2" t="s">
        <v>2</v>
      </c>
      <c r="D6" s="2" t="s">
        <v>37</v>
      </c>
      <c r="E6" s="2" t="s">
        <v>3</v>
      </c>
      <c r="F6" s="2" t="s">
        <v>4</v>
      </c>
    </row>
    <row r="7" spans="1:6" ht="12.75" customHeight="1" x14ac:dyDescent="0.3">
      <c r="A7" s="3" t="s">
        <v>6</v>
      </c>
      <c r="B7" s="3">
        <f>SUM(C7:F7)</f>
        <v>1</v>
      </c>
      <c r="C7" s="3">
        <v>1</v>
      </c>
      <c r="D7" s="3"/>
      <c r="E7" s="3"/>
      <c r="F7" s="3"/>
    </row>
    <row r="8" spans="1:6" x14ac:dyDescent="0.3">
      <c r="A8" s="3" t="s">
        <v>39</v>
      </c>
      <c r="B8" s="3">
        <f t="shared" ref="B8:B33" si="0">SUM(C8:F8)</f>
        <v>1</v>
      </c>
      <c r="C8" s="3"/>
      <c r="D8" s="3">
        <v>1</v>
      </c>
      <c r="E8" s="3"/>
      <c r="F8" s="3"/>
    </row>
    <row r="9" spans="1:6" x14ac:dyDescent="0.3">
      <c r="A9" s="3" t="s">
        <v>7</v>
      </c>
      <c r="B9" s="3">
        <f t="shared" si="0"/>
        <v>1</v>
      </c>
      <c r="C9" s="3"/>
      <c r="D9" s="3"/>
      <c r="E9" s="3">
        <v>1</v>
      </c>
      <c r="F9" s="3"/>
    </row>
    <row r="10" spans="1:6" x14ac:dyDescent="0.3">
      <c r="A10" s="3" t="s">
        <v>8</v>
      </c>
      <c r="B10" s="3">
        <f t="shared" si="0"/>
        <v>1</v>
      </c>
      <c r="C10" s="3"/>
      <c r="D10" s="3"/>
      <c r="E10" s="3"/>
      <c r="F10" s="3">
        <v>1</v>
      </c>
    </row>
    <row r="11" spans="1:6" x14ac:dyDescent="0.3">
      <c r="A11" s="3" t="s">
        <v>9</v>
      </c>
      <c r="B11" s="3">
        <f t="shared" si="0"/>
        <v>1</v>
      </c>
      <c r="C11" s="3">
        <v>1</v>
      </c>
      <c r="D11" s="3"/>
      <c r="E11" s="3"/>
      <c r="F11" s="3"/>
    </row>
    <row r="12" spans="1:6" x14ac:dyDescent="0.3">
      <c r="A12" s="3" t="s">
        <v>10</v>
      </c>
      <c r="B12" s="3">
        <f t="shared" si="0"/>
        <v>1</v>
      </c>
      <c r="C12" s="3">
        <v>1</v>
      </c>
      <c r="D12" s="3"/>
      <c r="E12" s="3"/>
      <c r="F12" s="3"/>
    </row>
    <row r="13" spans="1:6" ht="13.5" customHeight="1" x14ac:dyDescent="0.3">
      <c r="A13" s="3" t="s">
        <v>40</v>
      </c>
      <c r="B13" s="3">
        <f t="shared" si="0"/>
        <v>6</v>
      </c>
      <c r="C13" s="3">
        <v>3</v>
      </c>
      <c r="D13" s="3"/>
      <c r="E13" s="3">
        <v>3</v>
      </c>
      <c r="F13" s="3"/>
    </row>
    <row r="14" spans="1:6" x14ac:dyDescent="0.3">
      <c r="A14" s="3" t="s">
        <v>38</v>
      </c>
      <c r="B14" s="3">
        <f t="shared" si="0"/>
        <v>6</v>
      </c>
      <c r="C14" s="3">
        <v>5</v>
      </c>
      <c r="D14" s="3">
        <v>1</v>
      </c>
      <c r="E14" s="3"/>
      <c r="F14" s="3"/>
    </row>
    <row r="15" spans="1:6" ht="12" customHeight="1" x14ac:dyDescent="0.3">
      <c r="A15" s="3" t="s">
        <v>11</v>
      </c>
      <c r="B15" s="3">
        <f t="shared" si="0"/>
        <v>10</v>
      </c>
      <c r="C15" s="3">
        <v>2</v>
      </c>
      <c r="D15" s="3">
        <v>1</v>
      </c>
      <c r="E15" s="3">
        <v>1</v>
      </c>
      <c r="F15" s="3">
        <f>5+1</f>
        <v>6</v>
      </c>
    </row>
    <row r="16" spans="1:6" x14ac:dyDescent="0.3">
      <c r="A16" s="3" t="s">
        <v>12</v>
      </c>
      <c r="B16" s="3">
        <f t="shared" si="0"/>
        <v>4</v>
      </c>
      <c r="C16" s="3">
        <v>3</v>
      </c>
      <c r="D16" s="3">
        <v>1</v>
      </c>
      <c r="E16" s="3"/>
      <c r="F16" s="3"/>
    </row>
    <row r="17" spans="1:6" x14ac:dyDescent="0.3">
      <c r="A17" s="3" t="s">
        <v>13</v>
      </c>
      <c r="B17" s="3">
        <f t="shared" si="0"/>
        <v>19.5</v>
      </c>
      <c r="C17" s="3">
        <v>8.5</v>
      </c>
      <c r="D17" s="3">
        <v>6</v>
      </c>
      <c r="E17" s="3"/>
      <c r="F17" s="3">
        <f>6-1</f>
        <v>5</v>
      </c>
    </row>
    <row r="18" spans="1:6" x14ac:dyDescent="0.3">
      <c r="A18" s="3" t="s">
        <v>14</v>
      </c>
      <c r="B18" s="3">
        <f t="shared" si="0"/>
        <v>2</v>
      </c>
      <c r="C18" s="3">
        <v>1</v>
      </c>
      <c r="D18" s="3"/>
      <c r="E18" s="3">
        <v>1</v>
      </c>
      <c r="F18" s="3"/>
    </row>
    <row r="19" spans="1:6" x14ac:dyDescent="0.3">
      <c r="A19" s="3" t="s">
        <v>15</v>
      </c>
      <c r="B19" s="3">
        <f t="shared" si="0"/>
        <v>5</v>
      </c>
      <c r="C19" s="3">
        <v>4</v>
      </c>
      <c r="D19" s="3"/>
      <c r="E19" s="3"/>
      <c r="F19" s="3">
        <v>1</v>
      </c>
    </row>
    <row r="20" spans="1:6" x14ac:dyDescent="0.3">
      <c r="A20" s="3" t="s">
        <v>16</v>
      </c>
      <c r="B20" s="3">
        <f t="shared" si="0"/>
        <v>7</v>
      </c>
      <c r="C20" s="3">
        <v>6</v>
      </c>
      <c r="D20" s="3"/>
      <c r="E20" s="3"/>
      <c r="F20" s="3">
        <v>1</v>
      </c>
    </row>
    <row r="21" spans="1:6" x14ac:dyDescent="0.3">
      <c r="A21" s="3" t="s">
        <v>17</v>
      </c>
      <c r="B21" s="3">
        <f t="shared" si="0"/>
        <v>14</v>
      </c>
      <c r="C21" s="3">
        <f>10-1</f>
        <v>9</v>
      </c>
      <c r="D21" s="3">
        <v>1</v>
      </c>
      <c r="E21" s="3"/>
      <c r="F21" s="3">
        <f>5-1</f>
        <v>4</v>
      </c>
    </row>
    <row r="22" spans="1:6" x14ac:dyDescent="0.3">
      <c r="A22" s="3" t="s">
        <v>18</v>
      </c>
      <c r="B22" s="3">
        <f t="shared" si="0"/>
        <v>11</v>
      </c>
      <c r="C22" s="3">
        <v>6</v>
      </c>
      <c r="D22" s="3">
        <f>2+1</f>
        <v>3</v>
      </c>
      <c r="E22" s="3"/>
      <c r="F22" s="3">
        <v>2</v>
      </c>
    </row>
    <row r="23" spans="1:6" x14ac:dyDescent="0.3">
      <c r="A23" s="3" t="s">
        <v>19</v>
      </c>
      <c r="B23" s="3">
        <f t="shared" si="0"/>
        <v>7</v>
      </c>
      <c r="C23" s="3">
        <v>6</v>
      </c>
      <c r="D23" s="3"/>
      <c r="E23" s="3"/>
      <c r="F23" s="3">
        <v>1</v>
      </c>
    </row>
    <row r="24" spans="1:6" x14ac:dyDescent="0.3">
      <c r="A24" s="3" t="s">
        <v>20</v>
      </c>
      <c r="B24" s="3">
        <f t="shared" si="0"/>
        <v>17</v>
      </c>
      <c r="C24" s="3">
        <f>11-1</f>
        <v>10</v>
      </c>
      <c r="D24" s="3">
        <v>4</v>
      </c>
      <c r="E24" s="3"/>
      <c r="F24" s="3">
        <v>3</v>
      </c>
    </row>
    <row r="25" spans="1:6" x14ac:dyDescent="0.3">
      <c r="A25" s="3" t="s">
        <v>21</v>
      </c>
      <c r="B25" s="3">
        <f t="shared" si="0"/>
        <v>32.75</v>
      </c>
      <c r="C25" s="3">
        <f>25.75+1</f>
        <v>26.75</v>
      </c>
      <c r="D25" s="3">
        <v>4</v>
      </c>
      <c r="E25" s="3">
        <v>1</v>
      </c>
      <c r="F25" s="3">
        <v>1</v>
      </c>
    </row>
    <row r="26" spans="1:6" x14ac:dyDescent="0.3">
      <c r="A26" s="3" t="s">
        <v>22</v>
      </c>
      <c r="B26" s="3">
        <f t="shared" si="0"/>
        <v>7</v>
      </c>
      <c r="C26" s="3">
        <v>3</v>
      </c>
      <c r="D26" s="3">
        <v>3</v>
      </c>
      <c r="E26" s="3"/>
      <c r="F26" s="3">
        <v>1</v>
      </c>
    </row>
    <row r="27" spans="1:6" x14ac:dyDescent="0.3">
      <c r="A27" s="3" t="s">
        <v>23</v>
      </c>
      <c r="B27" s="3">
        <f t="shared" si="0"/>
        <v>1</v>
      </c>
      <c r="C27" s="3">
        <v>1</v>
      </c>
      <c r="D27" s="3"/>
      <c r="E27" s="3"/>
      <c r="F27" s="3"/>
    </row>
    <row r="28" spans="1:6" x14ac:dyDescent="0.3">
      <c r="A28" s="3" t="s">
        <v>24</v>
      </c>
      <c r="B28" s="3">
        <f t="shared" si="0"/>
        <v>5</v>
      </c>
      <c r="C28" s="3">
        <v>5</v>
      </c>
      <c r="D28" s="3"/>
      <c r="E28" s="3"/>
      <c r="F28" s="3"/>
    </row>
    <row r="29" spans="1:6" x14ac:dyDescent="0.3">
      <c r="A29" s="3" t="s">
        <v>41</v>
      </c>
      <c r="B29" s="3">
        <f t="shared" si="0"/>
        <v>1</v>
      </c>
      <c r="C29" s="3">
        <v>1</v>
      </c>
      <c r="D29" s="3"/>
      <c r="E29" s="3"/>
      <c r="F29" s="3"/>
    </row>
    <row r="30" spans="1:6" x14ac:dyDescent="0.3">
      <c r="A30" s="9" t="s">
        <v>25</v>
      </c>
      <c r="B30" s="9">
        <f t="shared" ref="B30:F30" si="1">SUM(B7:B29)</f>
        <v>161.25</v>
      </c>
      <c r="C30" s="9">
        <f t="shared" si="1"/>
        <v>103.25</v>
      </c>
      <c r="D30" s="9">
        <f t="shared" si="1"/>
        <v>25</v>
      </c>
      <c r="E30" s="9">
        <f t="shared" si="1"/>
        <v>7</v>
      </c>
      <c r="F30" s="9">
        <f t="shared" si="1"/>
        <v>26</v>
      </c>
    </row>
    <row r="31" spans="1:6" x14ac:dyDescent="0.3">
      <c r="A31" s="3" t="s">
        <v>42</v>
      </c>
      <c r="B31" s="3">
        <f t="shared" si="0"/>
        <v>5</v>
      </c>
      <c r="C31" s="3"/>
      <c r="D31" s="3">
        <v>4</v>
      </c>
      <c r="E31" s="3"/>
      <c r="F31" s="3">
        <v>1</v>
      </c>
    </row>
    <row r="32" spans="1:6" x14ac:dyDescent="0.3">
      <c r="A32" s="3" t="s">
        <v>43</v>
      </c>
      <c r="B32" s="3">
        <f t="shared" si="0"/>
        <v>2</v>
      </c>
      <c r="C32" s="3">
        <v>2</v>
      </c>
      <c r="D32" s="3"/>
      <c r="E32" s="3"/>
      <c r="F32" s="3"/>
    </row>
    <row r="33" spans="1:6" x14ac:dyDescent="0.3">
      <c r="A33" s="3" t="s">
        <v>44</v>
      </c>
      <c r="B33" s="3">
        <f t="shared" si="0"/>
        <v>4</v>
      </c>
      <c r="C33" s="3">
        <f>5-1</f>
        <v>4</v>
      </c>
      <c r="D33" s="3"/>
      <c r="E33" s="3"/>
      <c r="F33" s="3"/>
    </row>
    <row r="34" spans="1:6" x14ac:dyDescent="0.3">
      <c r="A34" s="9" t="s">
        <v>30</v>
      </c>
      <c r="B34" s="9">
        <f>+B31+B32+B33</f>
        <v>11</v>
      </c>
      <c r="C34" s="9">
        <f t="shared" ref="C34:E34" si="2">+C31+C32+C33</f>
        <v>6</v>
      </c>
      <c r="D34" s="9">
        <f t="shared" si="2"/>
        <v>4</v>
      </c>
      <c r="E34" s="9">
        <f t="shared" si="2"/>
        <v>0</v>
      </c>
      <c r="F34" s="9">
        <f>+F31+F32+F33</f>
        <v>1</v>
      </c>
    </row>
    <row r="35" spans="1:6" x14ac:dyDescent="0.3">
      <c r="A35" s="10" t="s">
        <v>31</v>
      </c>
      <c r="B35" s="10">
        <f>+B30+B34</f>
        <v>172.25</v>
      </c>
      <c r="C35" s="10">
        <f t="shared" ref="C35:F35" si="3">+C30+C34</f>
        <v>109.25</v>
      </c>
      <c r="D35" s="10">
        <f t="shared" si="3"/>
        <v>29</v>
      </c>
      <c r="E35" s="10">
        <f t="shared" si="3"/>
        <v>7</v>
      </c>
      <c r="F35" s="10">
        <f t="shared" si="3"/>
        <v>27</v>
      </c>
    </row>
    <row r="37" spans="1:6" ht="15.75" customHeight="1" x14ac:dyDescent="0.3"/>
    <row r="38" spans="1:6" ht="15.75" customHeight="1" x14ac:dyDescent="0.3"/>
    <row r="39" spans="1:6" ht="22.95" customHeight="1" x14ac:dyDescent="0.3"/>
    <row r="41" spans="1:6" ht="22.2" customHeight="1" x14ac:dyDescent="0.3"/>
  </sheetData>
  <mergeCells count="5">
    <mergeCell ref="A1:F1"/>
    <mergeCell ref="A2:F2"/>
    <mergeCell ref="A3:F3"/>
    <mergeCell ref="A5:A6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E62D-A9B4-4A31-8910-FBE83984879E}">
  <dimension ref="A1:I57"/>
  <sheetViews>
    <sheetView view="pageBreakPreview" zoomScaleNormal="100" zoomScaleSheetLayoutView="100" workbookViewId="0">
      <pane ySplit="6" topLeftCell="A7" activePane="bottomLeft" state="frozen"/>
      <selection activeCell="H57" sqref="H57:H123"/>
      <selection pane="bottomLeft" activeCell="I30" sqref="I30"/>
    </sheetView>
  </sheetViews>
  <sheetFormatPr baseColWidth="10" defaultColWidth="11.19921875" defaultRowHeight="13.8" x14ac:dyDescent="0.3"/>
  <cols>
    <col min="1" max="1" width="36.69921875" style="1" customWidth="1"/>
    <col min="2" max="2" width="12.8984375" style="1" bestFit="1" customWidth="1"/>
    <col min="3" max="3" width="11.19921875" style="1" bestFit="1" customWidth="1"/>
    <col min="4" max="5" width="11.19921875" style="1"/>
    <col min="6" max="6" width="11.59765625" style="1" bestFit="1" customWidth="1"/>
    <col min="7" max="16384" width="11.19921875" style="1"/>
  </cols>
  <sheetData>
    <row r="1" spans="1:7" ht="15.6" x14ac:dyDescent="0.3">
      <c r="A1" s="25" t="s">
        <v>32</v>
      </c>
      <c r="B1" s="25"/>
      <c r="C1" s="25"/>
      <c r="D1" s="25"/>
      <c r="E1" s="25"/>
    </row>
    <row r="2" spans="1:7" ht="15.6" x14ac:dyDescent="0.3">
      <c r="A2" s="25" t="s">
        <v>33</v>
      </c>
      <c r="B2" s="25"/>
      <c r="C2" s="25"/>
      <c r="D2" s="25"/>
      <c r="E2" s="25"/>
    </row>
    <row r="3" spans="1:7" ht="15.75" customHeight="1" x14ac:dyDescent="0.3">
      <c r="A3" s="25" t="s">
        <v>74</v>
      </c>
      <c r="B3" s="25"/>
      <c r="C3" s="25"/>
      <c r="D3" s="25"/>
      <c r="E3" s="25"/>
    </row>
    <row r="4" spans="1:7" ht="15.6" x14ac:dyDescent="0.3">
      <c r="A4" s="7"/>
      <c r="B4" s="7"/>
      <c r="C4" s="7"/>
    </row>
    <row r="5" spans="1:7" s="5" customFormat="1" ht="22.5" customHeight="1" x14ac:dyDescent="0.3">
      <c r="A5" s="26" t="s">
        <v>0</v>
      </c>
      <c r="B5" s="28" t="s">
        <v>58</v>
      </c>
      <c r="C5" s="28"/>
      <c r="D5" s="28"/>
      <c r="E5" s="29"/>
    </row>
    <row r="6" spans="1:7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7" ht="12.75" customHeight="1" x14ac:dyDescent="0.3">
      <c r="A7" s="3" t="s">
        <v>6</v>
      </c>
      <c r="B7" s="19">
        <v>1</v>
      </c>
      <c r="C7" s="19">
        <v>1</v>
      </c>
      <c r="D7" s="19"/>
      <c r="E7" s="19"/>
      <c r="G7" s="20"/>
    </row>
    <row r="8" spans="1:7" x14ac:dyDescent="0.3">
      <c r="A8" s="3" t="s">
        <v>7</v>
      </c>
      <c r="B8" s="19">
        <v>1</v>
      </c>
      <c r="C8" s="19"/>
      <c r="D8" s="19">
        <v>1</v>
      </c>
      <c r="E8" s="19"/>
      <c r="G8" s="20"/>
    </row>
    <row r="9" spans="1:7" x14ac:dyDescent="0.3">
      <c r="A9" s="3" t="s">
        <v>8</v>
      </c>
      <c r="B9" s="19">
        <v>1</v>
      </c>
      <c r="C9" s="19"/>
      <c r="D9" s="19"/>
      <c r="E9" s="19">
        <v>1</v>
      </c>
      <c r="G9" s="20"/>
    </row>
    <row r="10" spans="1:7" s="14" customFormat="1" x14ac:dyDescent="0.3">
      <c r="A10" s="3" t="s">
        <v>9</v>
      </c>
      <c r="B10" s="19">
        <v>1</v>
      </c>
      <c r="C10" s="19">
        <v>1</v>
      </c>
      <c r="D10" s="19"/>
      <c r="E10" s="19"/>
      <c r="F10" s="1"/>
      <c r="G10" s="20"/>
    </row>
    <row r="11" spans="1:7" s="14" customFormat="1" x14ac:dyDescent="0.3">
      <c r="A11" s="3" t="s">
        <v>10</v>
      </c>
      <c r="B11" s="19">
        <v>1</v>
      </c>
      <c r="C11" s="19">
        <v>1</v>
      </c>
      <c r="D11" s="19"/>
      <c r="E11" s="19"/>
      <c r="F11" s="1"/>
      <c r="G11" s="20"/>
    </row>
    <row r="12" spans="1:7" x14ac:dyDescent="0.3">
      <c r="A12" s="17" t="s">
        <v>38</v>
      </c>
      <c r="B12" s="19">
        <v>9</v>
      </c>
      <c r="C12" s="19">
        <v>6</v>
      </c>
      <c r="D12" s="19">
        <v>2</v>
      </c>
      <c r="E12" s="19">
        <v>1</v>
      </c>
      <c r="G12" s="20"/>
    </row>
    <row r="13" spans="1:7" ht="12" customHeight="1" x14ac:dyDescent="0.3">
      <c r="A13" s="17" t="s">
        <v>11</v>
      </c>
      <c r="B13" s="19">
        <v>15</v>
      </c>
      <c r="C13" s="19">
        <v>1</v>
      </c>
      <c r="D13" s="19">
        <v>3</v>
      </c>
      <c r="E13" s="19">
        <v>11</v>
      </c>
      <c r="G13" s="20"/>
    </row>
    <row r="14" spans="1:7" x14ac:dyDescent="0.3">
      <c r="A14" s="17" t="s">
        <v>12</v>
      </c>
      <c r="B14" s="19">
        <v>2</v>
      </c>
      <c r="C14" s="19">
        <v>2</v>
      </c>
      <c r="D14" s="19"/>
      <c r="E14" s="19"/>
      <c r="G14" s="20"/>
    </row>
    <row r="15" spans="1:7" x14ac:dyDescent="0.3">
      <c r="A15" s="17" t="s">
        <v>13</v>
      </c>
      <c r="B15" s="19">
        <v>12</v>
      </c>
      <c r="C15" s="19">
        <v>8</v>
      </c>
      <c r="D15" s="19"/>
      <c r="E15" s="19">
        <v>4</v>
      </c>
      <c r="G15" s="20"/>
    </row>
    <row r="16" spans="1:7" x14ac:dyDescent="0.3">
      <c r="A16" s="17" t="s">
        <v>14</v>
      </c>
      <c r="B16" s="19">
        <v>3</v>
      </c>
      <c r="C16" s="19">
        <v>3</v>
      </c>
      <c r="D16" s="19"/>
      <c r="E16" s="19"/>
      <c r="G16" s="20"/>
    </row>
    <row r="17" spans="1:8" x14ac:dyDescent="0.3">
      <c r="A17" s="17" t="s">
        <v>15</v>
      </c>
      <c r="B17" s="19">
        <v>5</v>
      </c>
      <c r="C17" s="19">
        <v>4</v>
      </c>
      <c r="D17" s="19"/>
      <c r="E17" s="19">
        <v>1</v>
      </c>
      <c r="G17" s="20"/>
    </row>
    <row r="18" spans="1:8" x14ac:dyDescent="0.3">
      <c r="A18" s="17" t="s">
        <v>16</v>
      </c>
      <c r="B18" s="19">
        <v>6</v>
      </c>
      <c r="C18" s="19">
        <v>6</v>
      </c>
      <c r="D18" s="19"/>
      <c r="E18" s="19">
        <v>0</v>
      </c>
      <c r="G18" s="20"/>
    </row>
    <row r="19" spans="1:8" x14ac:dyDescent="0.3">
      <c r="A19" s="17" t="s">
        <v>17</v>
      </c>
      <c r="B19" s="19">
        <v>9</v>
      </c>
      <c r="C19" s="19">
        <v>7</v>
      </c>
      <c r="D19" s="19"/>
      <c r="E19" s="19">
        <v>2</v>
      </c>
      <c r="G19" s="20"/>
    </row>
    <row r="20" spans="1:8" x14ac:dyDescent="0.3">
      <c r="A20" s="17" t="s">
        <v>18</v>
      </c>
      <c r="B20" s="19">
        <v>9</v>
      </c>
      <c r="C20" s="19">
        <v>8</v>
      </c>
      <c r="D20" s="19"/>
      <c r="E20" s="19">
        <v>1</v>
      </c>
      <c r="G20" s="20"/>
    </row>
    <row r="21" spans="1:8" x14ac:dyDescent="0.3">
      <c r="A21" s="17" t="s">
        <v>19</v>
      </c>
      <c r="B21" s="19">
        <v>11</v>
      </c>
      <c r="C21" s="19">
        <v>11</v>
      </c>
      <c r="D21" s="19"/>
      <c r="E21" s="19">
        <v>0</v>
      </c>
      <c r="G21" s="20"/>
      <c r="H21" s="21"/>
    </row>
    <row r="22" spans="1:8" x14ac:dyDescent="0.3">
      <c r="A22" s="17" t="s">
        <v>20</v>
      </c>
      <c r="B22" s="19">
        <v>15</v>
      </c>
      <c r="C22" s="19">
        <v>13</v>
      </c>
      <c r="D22" s="19"/>
      <c r="E22" s="19">
        <v>2</v>
      </c>
      <c r="G22" s="20"/>
    </row>
    <row r="23" spans="1:8" x14ac:dyDescent="0.3">
      <c r="A23" s="17" t="s">
        <v>21</v>
      </c>
      <c r="B23" s="19">
        <v>27.75</v>
      </c>
      <c r="C23" s="19">
        <v>23.75</v>
      </c>
      <c r="D23" s="19">
        <v>1</v>
      </c>
      <c r="E23" s="19">
        <v>3</v>
      </c>
      <c r="G23" s="20"/>
    </row>
    <row r="24" spans="1:8" x14ac:dyDescent="0.3">
      <c r="A24" s="17" t="s">
        <v>22</v>
      </c>
      <c r="B24" s="19">
        <v>2</v>
      </c>
      <c r="C24" s="19">
        <v>2</v>
      </c>
      <c r="D24" s="19"/>
      <c r="E24" s="19"/>
      <c r="G24" s="20"/>
    </row>
    <row r="25" spans="1:8" x14ac:dyDescent="0.3">
      <c r="A25" s="17" t="s">
        <v>23</v>
      </c>
      <c r="B25" s="19">
        <v>1</v>
      </c>
      <c r="C25" s="19">
        <v>1</v>
      </c>
      <c r="D25" s="19"/>
      <c r="E25" s="19"/>
      <c r="G25" s="20"/>
    </row>
    <row r="26" spans="1:8" x14ac:dyDescent="0.3">
      <c r="A26" s="17" t="s">
        <v>24</v>
      </c>
      <c r="B26" s="19">
        <v>4</v>
      </c>
      <c r="C26" s="19">
        <v>4</v>
      </c>
      <c r="D26" s="19"/>
      <c r="E26" s="19"/>
      <c r="G26" s="20"/>
    </row>
    <row r="27" spans="1:8" x14ac:dyDescent="0.3">
      <c r="A27" s="9" t="s">
        <v>25</v>
      </c>
      <c r="B27" s="9">
        <v>135.75</v>
      </c>
      <c r="C27" s="9">
        <v>102.75</v>
      </c>
      <c r="D27" s="9">
        <v>7</v>
      </c>
      <c r="E27" s="9">
        <v>26</v>
      </c>
      <c r="G27" s="20"/>
    </row>
    <row r="28" spans="1:8" x14ac:dyDescent="0.3">
      <c r="A28" s="22" t="s">
        <v>70</v>
      </c>
      <c r="B28" s="19">
        <v>3.125</v>
      </c>
      <c r="C28" s="19">
        <v>2.0833333333333335</v>
      </c>
      <c r="D28" s="19"/>
      <c r="E28" s="19">
        <v>1.0416666666666667</v>
      </c>
      <c r="G28" s="20"/>
    </row>
    <row r="29" spans="1:8" x14ac:dyDescent="0.3">
      <c r="A29" s="22" t="s">
        <v>71</v>
      </c>
      <c r="B29" s="19">
        <v>1.4166666666666667</v>
      </c>
      <c r="C29" s="19">
        <v>1.4166666666666667</v>
      </c>
      <c r="D29" s="19"/>
      <c r="E29" s="19"/>
      <c r="G29" s="20"/>
    </row>
    <row r="30" spans="1:8" x14ac:dyDescent="0.3">
      <c r="A30" s="22" t="s">
        <v>72</v>
      </c>
      <c r="B30" s="19">
        <v>1.5416666666666665</v>
      </c>
      <c r="C30" s="19">
        <v>1</v>
      </c>
      <c r="D30" s="19"/>
      <c r="E30" s="19">
        <v>0.54166666666666663</v>
      </c>
      <c r="G30" s="20"/>
    </row>
    <row r="31" spans="1:8" x14ac:dyDescent="0.3">
      <c r="A31" s="22" t="s">
        <v>73</v>
      </c>
      <c r="B31" s="19"/>
      <c r="C31" s="19"/>
      <c r="D31" s="19"/>
      <c r="E31" s="19">
        <v>0.33333333333333331</v>
      </c>
      <c r="G31" s="20"/>
    </row>
    <row r="32" spans="1:8" x14ac:dyDescent="0.3">
      <c r="A32" s="9" t="s">
        <v>30</v>
      </c>
      <c r="B32" s="9">
        <v>6.0833333333333339</v>
      </c>
      <c r="C32" s="9">
        <v>4.5</v>
      </c>
      <c r="D32" s="9">
        <v>0</v>
      </c>
      <c r="E32" s="9">
        <v>1.9166666666666667</v>
      </c>
      <c r="G32" s="20"/>
    </row>
    <row r="33" spans="1:9" ht="18" customHeight="1" x14ac:dyDescent="0.3">
      <c r="A33" s="10" t="s">
        <v>31</v>
      </c>
      <c r="B33" s="10">
        <v>141.83333333333334</v>
      </c>
      <c r="C33" s="10">
        <v>107.25</v>
      </c>
      <c r="D33" s="10">
        <v>7</v>
      </c>
      <c r="E33" s="10">
        <v>27.916666666666668</v>
      </c>
      <c r="G33" s="20"/>
    </row>
    <row r="35" spans="1:9" ht="15.75" customHeight="1" x14ac:dyDescent="0.3"/>
    <row r="36" spans="1:9" ht="15.75" customHeight="1" x14ac:dyDescent="0.3"/>
    <row r="37" spans="1:9" ht="22.95" customHeight="1" x14ac:dyDescent="0.3"/>
    <row r="38" spans="1:9" ht="15.6" x14ac:dyDescent="0.3">
      <c r="D38" s="23"/>
    </row>
    <row r="39" spans="1:9" ht="22.2" customHeight="1" x14ac:dyDescent="0.3">
      <c r="D39" s="24"/>
    </row>
    <row r="40" spans="1:9" ht="15.6" x14ac:dyDescent="0.3">
      <c r="D40" s="24"/>
    </row>
    <row r="41" spans="1:9" ht="15.6" x14ac:dyDescent="0.3">
      <c r="D41" s="24"/>
    </row>
    <row r="42" spans="1:9" ht="15.6" x14ac:dyDescent="0.3">
      <c r="D42" s="24"/>
      <c r="I42" s="1">
        <f>+F42</f>
        <v>0</v>
      </c>
    </row>
    <row r="43" spans="1:9" ht="15.6" x14ac:dyDescent="0.3">
      <c r="D43" s="23"/>
    </row>
    <row r="44" spans="1:9" ht="15.6" x14ac:dyDescent="0.3">
      <c r="D44" s="24"/>
    </row>
    <row r="45" spans="1:9" ht="15.6" x14ac:dyDescent="0.3">
      <c r="D45" s="24"/>
    </row>
    <row r="46" spans="1:9" ht="15.6" x14ac:dyDescent="0.3">
      <c r="D46" s="24"/>
    </row>
    <row r="47" spans="1:9" ht="15.6" x14ac:dyDescent="0.3">
      <c r="D47" s="24"/>
    </row>
    <row r="48" spans="1:9" ht="15.6" x14ac:dyDescent="0.3">
      <c r="D48" s="24"/>
    </row>
    <row r="49" spans="4:9" ht="15.6" x14ac:dyDescent="0.3">
      <c r="D49" s="23"/>
    </row>
    <row r="50" spans="4:9" ht="15.6" x14ac:dyDescent="0.3">
      <c r="D50" s="24"/>
    </row>
    <row r="51" spans="4:9" ht="15.6" x14ac:dyDescent="0.3">
      <c r="D51" s="24"/>
      <c r="I51" s="1">
        <f>+F52+F47</f>
        <v>0</v>
      </c>
    </row>
    <row r="52" spans="4:9" ht="15.6" x14ac:dyDescent="0.3">
      <c r="D52" s="24"/>
    </row>
    <row r="53" spans="4:9" ht="15.6" x14ac:dyDescent="0.3">
      <c r="D53" s="23"/>
      <c r="I53" s="21">
        <f>+F57+F54</f>
        <v>0</v>
      </c>
    </row>
    <row r="54" spans="4:9" ht="15.6" x14ac:dyDescent="0.3">
      <c r="D54" s="24"/>
    </row>
    <row r="55" spans="4:9" ht="15.6" x14ac:dyDescent="0.3">
      <c r="D55" s="24"/>
    </row>
    <row r="56" spans="4:9" ht="15.6" x14ac:dyDescent="0.3">
      <c r="D56" s="23"/>
    </row>
    <row r="57" spans="4:9" ht="15.6" x14ac:dyDescent="0.3">
      <c r="D57" s="24"/>
    </row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zoomScaleNormal="100" zoomScaleSheetLayoutView="100" workbookViewId="0">
      <selection activeCell="A2" sqref="A2:E2"/>
    </sheetView>
  </sheetViews>
  <sheetFormatPr baseColWidth="10" defaultColWidth="11.19921875" defaultRowHeight="13.8" x14ac:dyDescent="0.3"/>
  <cols>
    <col min="1" max="1" width="30" style="1" customWidth="1"/>
    <col min="2" max="2" width="12.8984375" style="1" bestFit="1" customWidth="1"/>
    <col min="3" max="3" width="11.19921875" style="1" bestFit="1" customWidth="1"/>
    <col min="4" max="5" width="11.19921875" style="1"/>
    <col min="6" max="8" width="11.59765625" style="1" bestFit="1" customWidth="1"/>
    <col min="9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15.6" x14ac:dyDescent="0.3">
      <c r="A2" s="25" t="s">
        <v>33</v>
      </c>
      <c r="B2" s="25"/>
      <c r="C2" s="25"/>
      <c r="D2" s="25"/>
      <c r="E2" s="25"/>
    </row>
    <row r="3" spans="1:5" ht="15.75" customHeight="1" x14ac:dyDescent="0.3">
      <c r="A3" s="25" t="s">
        <v>65</v>
      </c>
      <c r="B3" s="25"/>
      <c r="C3" s="25"/>
      <c r="D3" s="25"/>
      <c r="E3" s="25"/>
    </row>
    <row r="4" spans="1:5" ht="15.6" x14ac:dyDescent="0.3">
      <c r="A4" s="7"/>
      <c r="B4" s="7"/>
      <c r="C4" s="7"/>
    </row>
    <row r="5" spans="1:5" s="5" customFormat="1" ht="22.5" customHeight="1" x14ac:dyDescent="0.3">
      <c r="A5" s="26" t="s">
        <v>0</v>
      </c>
      <c r="B5" s="28" t="s">
        <v>58</v>
      </c>
      <c r="C5" s="28"/>
      <c r="D5" s="28"/>
      <c r="E5" s="29"/>
    </row>
    <row r="6" spans="1:5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5" ht="12.75" customHeight="1" x14ac:dyDescent="0.3">
      <c r="A7" s="3" t="s">
        <v>6</v>
      </c>
      <c r="B7" s="13">
        <f>SUM(C7:E7)</f>
        <v>1</v>
      </c>
      <c r="C7" s="3">
        <v>1</v>
      </c>
      <c r="D7" s="3"/>
      <c r="E7" s="3"/>
    </row>
    <row r="8" spans="1:5" x14ac:dyDescent="0.3">
      <c r="A8" s="3" t="s">
        <v>7</v>
      </c>
      <c r="B8" s="13">
        <f t="shared" ref="B8:B31" si="0">SUM(C8:E8)</f>
        <v>1</v>
      </c>
      <c r="C8" s="3"/>
      <c r="D8" s="3">
        <v>1</v>
      </c>
      <c r="E8" s="3"/>
    </row>
    <row r="9" spans="1:5" x14ac:dyDescent="0.3">
      <c r="A9" s="3" t="s">
        <v>8</v>
      </c>
      <c r="B9" s="13">
        <f t="shared" si="0"/>
        <v>1</v>
      </c>
      <c r="C9" s="3"/>
      <c r="D9" s="3"/>
      <c r="E9" s="3">
        <v>1</v>
      </c>
    </row>
    <row r="10" spans="1:5" s="14" customFormat="1" x14ac:dyDescent="0.3">
      <c r="A10" s="3" t="s">
        <v>9</v>
      </c>
      <c r="B10" s="13">
        <f t="shared" si="0"/>
        <v>1</v>
      </c>
      <c r="C10" s="3">
        <v>1</v>
      </c>
      <c r="D10" s="3"/>
      <c r="E10" s="3"/>
    </row>
    <row r="11" spans="1:5" s="14" customFormat="1" x14ac:dyDescent="0.3">
      <c r="A11" s="3" t="s">
        <v>10</v>
      </c>
      <c r="B11" s="13">
        <f t="shared" si="0"/>
        <v>1</v>
      </c>
      <c r="C11" s="3">
        <v>1</v>
      </c>
      <c r="D11" s="3"/>
      <c r="E11" s="3"/>
    </row>
    <row r="12" spans="1:5" x14ac:dyDescent="0.3">
      <c r="A12" s="17" t="s">
        <v>38</v>
      </c>
      <c r="B12" s="13">
        <f t="shared" si="0"/>
        <v>9</v>
      </c>
      <c r="C12" s="3">
        <v>6</v>
      </c>
      <c r="D12" s="3">
        <v>2</v>
      </c>
      <c r="E12" s="3">
        <v>1</v>
      </c>
    </row>
    <row r="13" spans="1:5" ht="12" customHeight="1" x14ac:dyDescent="0.3">
      <c r="A13" s="17" t="s">
        <v>11</v>
      </c>
      <c r="B13" s="13">
        <f t="shared" si="0"/>
        <v>17</v>
      </c>
      <c r="C13" s="3">
        <v>2</v>
      </c>
      <c r="D13" s="3">
        <v>3</v>
      </c>
      <c r="E13" s="3">
        <v>12</v>
      </c>
    </row>
    <row r="14" spans="1:5" x14ac:dyDescent="0.3">
      <c r="A14" s="17" t="s">
        <v>12</v>
      </c>
      <c r="B14" s="13">
        <f t="shared" si="0"/>
        <v>3</v>
      </c>
      <c r="C14" s="3">
        <v>3</v>
      </c>
      <c r="D14" s="3"/>
      <c r="E14" s="3"/>
    </row>
    <row r="15" spans="1:5" x14ac:dyDescent="0.3">
      <c r="A15" s="17" t="s">
        <v>13</v>
      </c>
      <c r="B15" s="13">
        <f t="shared" si="0"/>
        <v>11</v>
      </c>
      <c r="C15" s="3">
        <v>8</v>
      </c>
      <c r="D15" s="3"/>
      <c r="E15" s="3">
        <v>3</v>
      </c>
    </row>
    <row r="16" spans="1:5" x14ac:dyDescent="0.3">
      <c r="A16" s="17" t="s">
        <v>14</v>
      </c>
      <c r="B16" s="13">
        <f t="shared" si="0"/>
        <v>2</v>
      </c>
      <c r="C16" s="3">
        <v>2</v>
      </c>
      <c r="D16" s="3"/>
      <c r="E16" s="3"/>
    </row>
    <row r="17" spans="1:9" x14ac:dyDescent="0.3">
      <c r="A17" s="17" t="s">
        <v>15</v>
      </c>
      <c r="B17" s="13">
        <f t="shared" si="0"/>
        <v>5</v>
      </c>
      <c r="C17" s="3">
        <v>4</v>
      </c>
      <c r="D17" s="3"/>
      <c r="E17" s="3">
        <v>1</v>
      </c>
    </row>
    <row r="18" spans="1:9" x14ac:dyDescent="0.3">
      <c r="A18" s="17" t="s">
        <v>16</v>
      </c>
      <c r="B18" s="13">
        <f t="shared" si="0"/>
        <v>6</v>
      </c>
      <c r="C18" s="3">
        <v>6</v>
      </c>
      <c r="D18" s="3"/>
      <c r="E18" s="3">
        <v>0</v>
      </c>
    </row>
    <row r="19" spans="1:9" x14ac:dyDescent="0.3">
      <c r="A19" s="17" t="s">
        <v>17</v>
      </c>
      <c r="B19" s="13">
        <f t="shared" si="0"/>
        <v>9</v>
      </c>
      <c r="C19" s="3">
        <v>7</v>
      </c>
      <c r="D19" s="3"/>
      <c r="E19" s="3">
        <v>2</v>
      </c>
    </row>
    <row r="20" spans="1:9" x14ac:dyDescent="0.3">
      <c r="A20" s="17" t="s">
        <v>18</v>
      </c>
      <c r="B20" s="13">
        <f t="shared" si="0"/>
        <v>7</v>
      </c>
      <c r="C20" s="3">
        <v>6</v>
      </c>
      <c r="D20" s="3"/>
      <c r="E20" s="3">
        <v>1</v>
      </c>
    </row>
    <row r="21" spans="1:9" x14ac:dyDescent="0.3">
      <c r="A21" s="17" t="s">
        <v>19</v>
      </c>
      <c r="B21" s="13">
        <f t="shared" si="0"/>
        <v>10.5</v>
      </c>
      <c r="C21" s="3">
        <v>10.5</v>
      </c>
      <c r="D21" s="3"/>
      <c r="E21" s="3">
        <v>0</v>
      </c>
    </row>
    <row r="22" spans="1:9" x14ac:dyDescent="0.3">
      <c r="A22" s="17" t="s">
        <v>20</v>
      </c>
      <c r="B22" s="13">
        <f t="shared" si="0"/>
        <v>16</v>
      </c>
      <c r="C22" s="3">
        <v>14</v>
      </c>
      <c r="D22" s="3"/>
      <c r="E22" s="3">
        <v>2</v>
      </c>
    </row>
    <row r="23" spans="1:9" x14ac:dyDescent="0.3">
      <c r="A23" s="17" t="s">
        <v>21</v>
      </c>
      <c r="B23" s="13">
        <f t="shared" si="0"/>
        <v>26.75</v>
      </c>
      <c r="C23" s="3">
        <f>21.75+1</f>
        <v>22.75</v>
      </c>
      <c r="D23" s="3">
        <v>1</v>
      </c>
      <c r="E23" s="3">
        <v>3</v>
      </c>
    </row>
    <row r="24" spans="1:9" x14ac:dyDescent="0.3">
      <c r="A24" s="17" t="s">
        <v>22</v>
      </c>
      <c r="B24" s="13">
        <f t="shared" si="0"/>
        <v>2</v>
      </c>
      <c r="C24" s="3">
        <v>2</v>
      </c>
      <c r="D24" s="3"/>
      <c r="E24" s="3"/>
    </row>
    <row r="25" spans="1:9" x14ac:dyDescent="0.3">
      <c r="A25" s="17" t="s">
        <v>23</v>
      </c>
      <c r="B25" s="13">
        <f t="shared" si="0"/>
        <v>2</v>
      </c>
      <c r="C25" s="3">
        <v>2</v>
      </c>
      <c r="D25" s="3"/>
      <c r="E25" s="3"/>
    </row>
    <row r="26" spans="1:9" x14ac:dyDescent="0.3">
      <c r="A26" s="17" t="s">
        <v>24</v>
      </c>
      <c r="B26" s="13">
        <f t="shared" si="0"/>
        <v>4</v>
      </c>
      <c r="C26" s="3">
        <v>4</v>
      </c>
      <c r="D26" s="3"/>
      <c r="E26" s="3"/>
    </row>
    <row r="27" spans="1:9" x14ac:dyDescent="0.3">
      <c r="A27" s="9" t="s">
        <v>25</v>
      </c>
      <c r="B27" s="9">
        <f>SUM(B7:B26)</f>
        <v>135.25</v>
      </c>
      <c r="C27" s="9">
        <f t="shared" ref="C27:D27" si="1">SUM(C7:C26)</f>
        <v>102.25</v>
      </c>
      <c r="D27" s="9">
        <f t="shared" si="1"/>
        <v>7</v>
      </c>
      <c r="E27" s="9">
        <f>SUM(E7:E26)</f>
        <v>26</v>
      </c>
    </row>
    <row r="28" spans="1:9" x14ac:dyDescent="0.3">
      <c r="A28" s="18" t="s">
        <v>66</v>
      </c>
      <c r="B28" s="13">
        <f t="shared" si="0"/>
        <v>3.125</v>
      </c>
      <c r="C28" s="3">
        <f>+((5*5)/12)</f>
        <v>2.0833333333333335</v>
      </c>
      <c r="D28" s="3"/>
      <c r="E28" s="3">
        <f>+((1*6)+(1*6.5))/12</f>
        <v>1.0416666666666667</v>
      </c>
      <c r="F28" s="16"/>
      <c r="G28" s="16"/>
      <c r="H28" s="16"/>
    </row>
    <row r="29" spans="1:9" ht="27.6" x14ac:dyDescent="0.3">
      <c r="A29" s="18" t="s">
        <v>67</v>
      </c>
      <c r="B29" s="13">
        <f t="shared" si="0"/>
        <v>1.25</v>
      </c>
      <c r="C29" s="3">
        <f>+((1*6)+(1*9))/12</f>
        <v>1.25</v>
      </c>
      <c r="D29" s="3"/>
      <c r="E29" s="3"/>
      <c r="F29" s="16"/>
    </row>
    <row r="30" spans="1:9" x14ac:dyDescent="0.3">
      <c r="A30" s="18" t="s">
        <v>68</v>
      </c>
      <c r="B30" s="13">
        <f t="shared" si="0"/>
        <v>1.5416666666666665</v>
      </c>
      <c r="C30" s="3">
        <f>+(1*12)/12</f>
        <v>1</v>
      </c>
      <c r="D30" s="3"/>
      <c r="E30" s="3">
        <f>(1*6.5)/12</f>
        <v>0.54166666666666663</v>
      </c>
      <c r="F30" s="16"/>
      <c r="G30" s="16"/>
      <c r="H30" s="16"/>
      <c r="I30" s="16"/>
    </row>
    <row r="31" spans="1:9" x14ac:dyDescent="0.3">
      <c r="A31" s="17" t="s">
        <v>69</v>
      </c>
      <c r="B31" s="13">
        <f t="shared" si="0"/>
        <v>0.33333333333333331</v>
      </c>
      <c r="C31" s="3"/>
      <c r="D31" s="3"/>
      <c r="E31" s="3">
        <f>(1*4)/12</f>
        <v>0.33333333333333331</v>
      </c>
      <c r="F31" s="16"/>
      <c r="G31" s="16"/>
      <c r="H31" s="16"/>
      <c r="I31" s="16"/>
    </row>
    <row r="32" spans="1:9" x14ac:dyDescent="0.3">
      <c r="A32" s="9" t="s">
        <v>30</v>
      </c>
      <c r="B32" s="9">
        <f>SUM(B28:B31)</f>
        <v>6.2499999999999991</v>
      </c>
      <c r="C32" s="9">
        <f t="shared" ref="C32:E32" si="2">SUM(C28:C31)</f>
        <v>4.3333333333333339</v>
      </c>
      <c r="D32" s="9">
        <f t="shared" si="2"/>
        <v>0</v>
      </c>
      <c r="E32" s="9">
        <f t="shared" si="2"/>
        <v>1.9166666666666667</v>
      </c>
    </row>
    <row r="33" spans="1:5" ht="18" customHeight="1" x14ac:dyDescent="0.3">
      <c r="A33" s="10" t="s">
        <v>31</v>
      </c>
      <c r="B33" s="10">
        <f>+B32+B27</f>
        <v>141.5</v>
      </c>
      <c r="C33" s="10">
        <f t="shared" ref="C33:E33" si="3">+C32+C27</f>
        <v>106.58333333333333</v>
      </c>
      <c r="D33" s="10">
        <f t="shared" si="3"/>
        <v>7</v>
      </c>
      <c r="E33" s="10">
        <f t="shared" si="3"/>
        <v>27.916666666666668</v>
      </c>
    </row>
    <row r="35" spans="1:5" ht="15.75" customHeight="1" x14ac:dyDescent="0.3"/>
    <row r="36" spans="1:5" ht="15.75" customHeight="1" x14ac:dyDescent="0.3"/>
    <row r="37" spans="1:5" ht="22.95" customHeight="1" x14ac:dyDescent="0.3"/>
    <row r="39" spans="1:5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zoomScaleNormal="100" zoomScaleSheetLayoutView="100" workbookViewId="0">
      <selection activeCell="H24" sqref="H24"/>
    </sheetView>
  </sheetViews>
  <sheetFormatPr baseColWidth="10" defaultColWidth="11.19921875" defaultRowHeight="13.8" x14ac:dyDescent="0.3"/>
  <cols>
    <col min="1" max="1" width="30" style="1" customWidth="1"/>
    <col min="2" max="2" width="12.8984375" style="1" bestFit="1" customWidth="1"/>
    <col min="3" max="3" width="11.19921875" style="1" bestFit="1" customWidth="1"/>
    <col min="4" max="5" width="11.19921875" style="1"/>
    <col min="6" max="8" width="11.59765625" style="1" bestFit="1" customWidth="1"/>
    <col min="9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15.6" x14ac:dyDescent="0.3">
      <c r="A2" s="25" t="s">
        <v>33</v>
      </c>
      <c r="B2" s="25"/>
      <c r="C2" s="25"/>
      <c r="D2" s="25"/>
      <c r="E2" s="25"/>
    </row>
    <row r="3" spans="1:5" ht="15.75" customHeight="1" x14ac:dyDescent="0.3">
      <c r="A3" s="25" t="s">
        <v>61</v>
      </c>
      <c r="B3" s="25"/>
      <c r="C3" s="25"/>
      <c r="D3" s="25"/>
      <c r="E3" s="25"/>
    </row>
    <row r="4" spans="1:5" ht="15.6" x14ac:dyDescent="0.3">
      <c r="A4" s="7"/>
      <c r="B4" s="7"/>
      <c r="C4" s="7"/>
    </row>
    <row r="5" spans="1:5" s="5" customFormat="1" ht="22.5" customHeight="1" x14ac:dyDescent="0.3">
      <c r="A5" s="26" t="s">
        <v>0</v>
      </c>
      <c r="B5" s="28" t="s">
        <v>58</v>
      </c>
      <c r="C5" s="28"/>
      <c r="D5" s="28"/>
      <c r="E5" s="29"/>
    </row>
    <row r="6" spans="1:5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5" ht="12.75" customHeight="1" x14ac:dyDescent="0.3">
      <c r="A7" s="3" t="s">
        <v>6</v>
      </c>
      <c r="B7" s="13">
        <f>SUM(C7:E7)</f>
        <v>1</v>
      </c>
      <c r="C7" s="3">
        <v>1</v>
      </c>
      <c r="D7" s="3"/>
      <c r="E7" s="3"/>
    </row>
    <row r="8" spans="1:5" x14ac:dyDescent="0.3">
      <c r="A8" s="3" t="s">
        <v>7</v>
      </c>
      <c r="B8" s="13">
        <f t="shared" ref="B8:B30" si="0">SUM(C8:E8)</f>
        <v>1</v>
      </c>
      <c r="C8" s="3"/>
      <c r="D8" s="3">
        <v>1</v>
      </c>
      <c r="E8" s="3"/>
    </row>
    <row r="9" spans="1:5" x14ac:dyDescent="0.3">
      <c r="A9" s="3" t="s">
        <v>8</v>
      </c>
      <c r="B9" s="13">
        <f t="shared" si="0"/>
        <v>1</v>
      </c>
      <c r="C9" s="3"/>
      <c r="D9" s="3"/>
      <c r="E9" s="3">
        <v>1</v>
      </c>
    </row>
    <row r="10" spans="1:5" s="14" customFormat="1" x14ac:dyDescent="0.3">
      <c r="A10" s="3" t="s">
        <v>9</v>
      </c>
      <c r="B10" s="13">
        <f t="shared" si="0"/>
        <v>1</v>
      </c>
      <c r="C10" s="3">
        <v>1</v>
      </c>
      <c r="D10" s="3"/>
      <c r="E10" s="3"/>
    </row>
    <row r="11" spans="1:5" s="14" customFormat="1" x14ac:dyDescent="0.3">
      <c r="A11" s="3" t="s">
        <v>10</v>
      </c>
      <c r="B11" s="13">
        <f t="shared" si="0"/>
        <v>1</v>
      </c>
      <c r="C11" s="3">
        <v>1</v>
      </c>
      <c r="D11" s="3"/>
      <c r="E11" s="3"/>
    </row>
    <row r="12" spans="1:5" x14ac:dyDescent="0.3">
      <c r="A12" s="17" t="s">
        <v>38</v>
      </c>
      <c r="B12" s="13">
        <f t="shared" si="0"/>
        <v>9</v>
      </c>
      <c r="C12" s="3">
        <v>6</v>
      </c>
      <c r="D12" s="3">
        <v>2</v>
      </c>
      <c r="E12" s="3">
        <v>1</v>
      </c>
    </row>
    <row r="13" spans="1:5" ht="12" customHeight="1" x14ac:dyDescent="0.3">
      <c r="A13" s="17" t="s">
        <v>11</v>
      </c>
      <c r="B13" s="13">
        <f t="shared" si="0"/>
        <v>17</v>
      </c>
      <c r="C13" s="3">
        <v>2</v>
      </c>
      <c r="D13" s="3">
        <v>3</v>
      </c>
      <c r="E13" s="3">
        <v>12</v>
      </c>
    </row>
    <row r="14" spans="1:5" x14ac:dyDescent="0.3">
      <c r="A14" s="17" t="s">
        <v>12</v>
      </c>
      <c r="B14" s="13">
        <f t="shared" si="0"/>
        <v>3</v>
      </c>
      <c r="C14" s="3">
        <v>3</v>
      </c>
      <c r="D14" s="3"/>
      <c r="E14" s="3"/>
    </row>
    <row r="15" spans="1:5" x14ac:dyDescent="0.3">
      <c r="A15" s="17" t="s">
        <v>13</v>
      </c>
      <c r="B15" s="13">
        <f t="shared" si="0"/>
        <v>11</v>
      </c>
      <c r="C15" s="3">
        <v>8</v>
      </c>
      <c r="D15" s="3"/>
      <c r="E15" s="3">
        <v>3</v>
      </c>
    </row>
    <row r="16" spans="1:5" x14ac:dyDescent="0.3">
      <c r="A16" s="17" t="s">
        <v>14</v>
      </c>
      <c r="B16" s="13">
        <f t="shared" si="0"/>
        <v>2</v>
      </c>
      <c r="C16" s="3">
        <v>2</v>
      </c>
      <c r="D16" s="3"/>
      <c r="E16" s="3"/>
    </row>
    <row r="17" spans="1:9" x14ac:dyDescent="0.3">
      <c r="A17" s="17" t="s">
        <v>15</v>
      </c>
      <c r="B17" s="13">
        <f t="shared" si="0"/>
        <v>5</v>
      </c>
      <c r="C17" s="3">
        <v>4</v>
      </c>
      <c r="D17" s="3"/>
      <c r="E17" s="3">
        <v>1</v>
      </c>
    </row>
    <row r="18" spans="1:9" x14ac:dyDescent="0.3">
      <c r="A18" s="17" t="s">
        <v>16</v>
      </c>
      <c r="B18" s="13">
        <f t="shared" si="0"/>
        <v>6</v>
      </c>
      <c r="C18" s="3">
        <v>6</v>
      </c>
      <c r="D18" s="3"/>
      <c r="E18" s="3">
        <v>0</v>
      </c>
    </row>
    <row r="19" spans="1:9" x14ac:dyDescent="0.3">
      <c r="A19" s="17" t="s">
        <v>17</v>
      </c>
      <c r="B19" s="13">
        <f t="shared" si="0"/>
        <v>9</v>
      </c>
      <c r="C19" s="3">
        <v>7</v>
      </c>
      <c r="D19" s="3"/>
      <c r="E19" s="3">
        <v>2</v>
      </c>
    </row>
    <row r="20" spans="1:9" x14ac:dyDescent="0.3">
      <c r="A20" s="17" t="s">
        <v>18</v>
      </c>
      <c r="B20" s="13">
        <f t="shared" si="0"/>
        <v>7</v>
      </c>
      <c r="C20" s="3">
        <v>6</v>
      </c>
      <c r="D20" s="3"/>
      <c r="E20" s="3">
        <v>1</v>
      </c>
    </row>
    <row r="21" spans="1:9" x14ac:dyDescent="0.3">
      <c r="A21" s="17" t="s">
        <v>19</v>
      </c>
      <c r="B21" s="13">
        <f t="shared" si="0"/>
        <v>10.5</v>
      </c>
      <c r="C21" s="3">
        <v>10.5</v>
      </c>
      <c r="D21" s="3"/>
      <c r="E21" s="3">
        <v>0</v>
      </c>
    </row>
    <row r="22" spans="1:9" x14ac:dyDescent="0.3">
      <c r="A22" s="17" t="s">
        <v>20</v>
      </c>
      <c r="B22" s="13">
        <f t="shared" si="0"/>
        <v>16</v>
      </c>
      <c r="C22" s="3">
        <v>14</v>
      </c>
      <c r="D22" s="3"/>
      <c r="E22" s="3">
        <v>2</v>
      </c>
    </row>
    <row r="23" spans="1:9" x14ac:dyDescent="0.3">
      <c r="A23" s="17" t="s">
        <v>21</v>
      </c>
      <c r="B23" s="13">
        <f t="shared" si="0"/>
        <v>26.75</v>
      </c>
      <c r="C23" s="3">
        <v>22.75</v>
      </c>
      <c r="D23" s="3">
        <v>1</v>
      </c>
      <c r="E23" s="3">
        <v>3</v>
      </c>
    </row>
    <row r="24" spans="1:9" x14ac:dyDescent="0.3">
      <c r="A24" s="17" t="s">
        <v>22</v>
      </c>
      <c r="B24" s="13">
        <f t="shared" si="0"/>
        <v>2</v>
      </c>
      <c r="C24" s="3">
        <v>2</v>
      </c>
      <c r="D24" s="3"/>
      <c r="E24" s="3"/>
    </row>
    <row r="25" spans="1:9" x14ac:dyDescent="0.3">
      <c r="A25" s="17" t="s">
        <v>23</v>
      </c>
      <c r="B25" s="13">
        <f t="shared" si="0"/>
        <v>2</v>
      </c>
      <c r="C25" s="3">
        <v>2</v>
      </c>
      <c r="D25" s="3"/>
      <c r="E25" s="3"/>
    </row>
    <row r="26" spans="1:9" x14ac:dyDescent="0.3">
      <c r="A26" s="17" t="s">
        <v>24</v>
      </c>
      <c r="B26" s="13">
        <f t="shared" si="0"/>
        <v>4</v>
      </c>
      <c r="C26" s="3">
        <v>4</v>
      </c>
      <c r="D26" s="3"/>
      <c r="E26" s="3"/>
    </row>
    <row r="27" spans="1:9" x14ac:dyDescent="0.3">
      <c r="A27" s="9" t="s">
        <v>25</v>
      </c>
      <c r="B27" s="9">
        <f>SUM(B7:B26)</f>
        <v>135.25</v>
      </c>
      <c r="C27" s="9">
        <f t="shared" ref="C27:D27" si="1">SUM(C7:C26)</f>
        <v>102.25</v>
      </c>
      <c r="D27" s="9">
        <f t="shared" si="1"/>
        <v>7</v>
      </c>
      <c r="E27" s="9">
        <f>SUM(E7:E26)</f>
        <v>26</v>
      </c>
    </row>
    <row r="28" spans="1:9" x14ac:dyDescent="0.3">
      <c r="A28" s="17" t="s">
        <v>62</v>
      </c>
      <c r="B28" s="13">
        <f t="shared" si="0"/>
        <v>1.25</v>
      </c>
      <c r="C28" s="3">
        <v>1.25</v>
      </c>
      <c r="D28" s="3"/>
      <c r="E28" s="3"/>
      <c r="F28" s="16"/>
      <c r="G28" s="16"/>
      <c r="H28" s="16"/>
    </row>
    <row r="29" spans="1:9" x14ac:dyDescent="0.3">
      <c r="A29" s="17" t="s">
        <v>63</v>
      </c>
      <c r="B29" s="13">
        <f t="shared" si="0"/>
        <v>6.833333333333333</v>
      </c>
      <c r="C29" s="3">
        <v>6.833333333333333</v>
      </c>
      <c r="D29" s="3"/>
      <c r="E29" s="3"/>
      <c r="F29" s="16"/>
    </row>
    <row r="30" spans="1:9" x14ac:dyDescent="0.3">
      <c r="A30" s="17" t="s">
        <v>64</v>
      </c>
      <c r="B30" s="13">
        <f t="shared" si="0"/>
        <v>21.333333333333332</v>
      </c>
      <c r="C30" s="3">
        <v>21.333333333333332</v>
      </c>
      <c r="D30" s="3"/>
      <c r="E30" s="3"/>
      <c r="F30" s="16"/>
      <c r="G30" s="16"/>
      <c r="H30" s="16"/>
      <c r="I30" s="16"/>
    </row>
    <row r="31" spans="1:9" x14ac:dyDescent="0.3">
      <c r="A31" s="9" t="s">
        <v>30</v>
      </c>
      <c r="B31" s="9">
        <f>SUM(B28:B30)</f>
        <v>29.416666666666664</v>
      </c>
      <c r="C31" s="9">
        <f t="shared" ref="C31:E31" si="2">SUM(C28:C30)</f>
        <v>29.416666666666664</v>
      </c>
      <c r="D31" s="9">
        <f t="shared" si="2"/>
        <v>0</v>
      </c>
      <c r="E31" s="9">
        <f t="shared" si="2"/>
        <v>0</v>
      </c>
    </row>
    <row r="32" spans="1:9" ht="18" customHeight="1" x14ac:dyDescent="0.3">
      <c r="A32" s="10" t="s">
        <v>31</v>
      </c>
      <c r="B32" s="10">
        <f>+B31+B27</f>
        <v>164.66666666666666</v>
      </c>
      <c r="C32" s="10">
        <f t="shared" ref="C32:E32" si="3">+C31+C27</f>
        <v>131.66666666666666</v>
      </c>
      <c r="D32" s="10">
        <f t="shared" si="3"/>
        <v>7</v>
      </c>
      <c r="E32" s="10">
        <f t="shared" si="3"/>
        <v>26</v>
      </c>
    </row>
    <row r="34" ht="15.75" customHeight="1" x14ac:dyDescent="0.3"/>
    <row r="35" ht="15.75" customHeight="1" x14ac:dyDescent="0.3"/>
    <row r="36" ht="22.95" customHeight="1" x14ac:dyDescent="0.3"/>
    <row r="38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zoomScaleNormal="100" zoomScaleSheetLayoutView="100" workbookViewId="0">
      <selection activeCell="D16" sqref="D16"/>
    </sheetView>
  </sheetViews>
  <sheetFormatPr baseColWidth="10" defaultColWidth="11.19921875" defaultRowHeight="13.8" x14ac:dyDescent="0.3"/>
  <cols>
    <col min="1" max="1" width="30" style="1" customWidth="1"/>
    <col min="2" max="2" width="12.8984375" style="1" bestFit="1" customWidth="1"/>
    <col min="3" max="3" width="11.19921875" style="1" bestFit="1" customWidth="1"/>
    <col min="4" max="5" width="11.19921875" style="1"/>
    <col min="6" max="8" width="11.59765625" style="1" bestFit="1" customWidth="1"/>
    <col min="9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15.6" x14ac:dyDescent="0.3">
      <c r="A2" s="25" t="s">
        <v>33</v>
      </c>
      <c r="B2" s="25"/>
      <c r="C2" s="25"/>
      <c r="D2" s="25"/>
      <c r="E2" s="25"/>
    </row>
    <row r="3" spans="1:5" ht="15.75" customHeight="1" x14ac:dyDescent="0.3">
      <c r="A3" s="25" t="s">
        <v>60</v>
      </c>
      <c r="B3" s="25"/>
      <c r="C3" s="25"/>
      <c r="D3" s="25"/>
      <c r="E3" s="25"/>
    </row>
    <row r="4" spans="1:5" ht="15.6" x14ac:dyDescent="0.3">
      <c r="A4" s="7"/>
      <c r="B4" s="7"/>
      <c r="C4" s="7"/>
    </row>
    <row r="5" spans="1:5" s="5" customFormat="1" ht="22.5" customHeight="1" x14ac:dyDescent="0.3">
      <c r="A5" s="26" t="s">
        <v>0</v>
      </c>
      <c r="B5" s="28" t="s">
        <v>58</v>
      </c>
      <c r="C5" s="28"/>
      <c r="D5" s="28"/>
      <c r="E5" s="29"/>
    </row>
    <row r="6" spans="1:5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5" ht="12.75" customHeight="1" x14ac:dyDescent="0.3">
      <c r="A7" s="3" t="s">
        <v>6</v>
      </c>
      <c r="B7" s="13">
        <v>1</v>
      </c>
      <c r="C7" s="3">
        <v>1</v>
      </c>
      <c r="D7" s="3"/>
      <c r="E7" s="3"/>
    </row>
    <row r="8" spans="1:5" x14ac:dyDescent="0.3">
      <c r="A8" s="3" t="s">
        <v>7</v>
      </c>
      <c r="B8" s="13">
        <v>1</v>
      </c>
      <c r="C8" s="3"/>
      <c r="D8" s="3">
        <v>1</v>
      </c>
      <c r="E8" s="3"/>
    </row>
    <row r="9" spans="1:5" x14ac:dyDescent="0.3">
      <c r="A9" s="3" t="s">
        <v>8</v>
      </c>
      <c r="B9" s="13">
        <v>1</v>
      </c>
      <c r="C9" s="3"/>
      <c r="D9" s="3"/>
      <c r="E9" s="3">
        <v>1</v>
      </c>
    </row>
    <row r="10" spans="1:5" s="14" customFormat="1" x14ac:dyDescent="0.3">
      <c r="A10" s="3" t="s">
        <v>9</v>
      </c>
      <c r="B10" s="13">
        <v>1</v>
      </c>
      <c r="C10" s="3">
        <v>1</v>
      </c>
      <c r="D10" s="3"/>
      <c r="E10" s="3"/>
    </row>
    <row r="11" spans="1:5" s="14" customFormat="1" x14ac:dyDescent="0.3">
      <c r="A11" s="3" t="s">
        <v>10</v>
      </c>
      <c r="B11" s="13">
        <v>1</v>
      </c>
      <c r="C11" s="3">
        <v>1</v>
      </c>
      <c r="D11" s="3"/>
      <c r="E11" s="3"/>
    </row>
    <row r="12" spans="1:5" x14ac:dyDescent="0.3">
      <c r="A12" s="17" t="s">
        <v>38</v>
      </c>
      <c r="B12" s="13">
        <v>9</v>
      </c>
      <c r="C12" s="3">
        <v>6</v>
      </c>
      <c r="D12" s="3">
        <v>2</v>
      </c>
      <c r="E12" s="3">
        <v>1</v>
      </c>
    </row>
    <row r="13" spans="1:5" ht="12" customHeight="1" x14ac:dyDescent="0.3">
      <c r="A13" s="17" t="s">
        <v>11</v>
      </c>
      <c r="B13" s="13">
        <v>17</v>
      </c>
      <c r="C13" s="3">
        <v>2</v>
      </c>
      <c r="D13" s="3">
        <v>3</v>
      </c>
      <c r="E13" s="3">
        <v>12</v>
      </c>
    </row>
    <row r="14" spans="1:5" x14ac:dyDescent="0.3">
      <c r="A14" s="17" t="s">
        <v>12</v>
      </c>
      <c r="B14" s="13">
        <v>3</v>
      </c>
      <c r="C14" s="3">
        <v>3</v>
      </c>
      <c r="D14" s="3"/>
      <c r="E14" s="3"/>
    </row>
    <row r="15" spans="1:5" x14ac:dyDescent="0.3">
      <c r="A15" s="17" t="s">
        <v>13</v>
      </c>
      <c r="B15" s="13">
        <v>11</v>
      </c>
      <c r="C15" s="3">
        <v>8</v>
      </c>
      <c r="D15" s="3"/>
      <c r="E15" s="3">
        <v>3</v>
      </c>
    </row>
    <row r="16" spans="1:5" x14ac:dyDescent="0.3">
      <c r="A16" s="17" t="s">
        <v>14</v>
      </c>
      <c r="B16" s="13">
        <v>2</v>
      </c>
      <c r="C16" s="3">
        <v>2</v>
      </c>
      <c r="D16" s="3"/>
      <c r="E16" s="3"/>
    </row>
    <row r="17" spans="1:9" x14ac:dyDescent="0.3">
      <c r="A17" s="17" t="s">
        <v>15</v>
      </c>
      <c r="B17" s="13">
        <v>5</v>
      </c>
      <c r="C17" s="3">
        <v>4</v>
      </c>
      <c r="D17" s="3"/>
      <c r="E17" s="3">
        <v>1</v>
      </c>
    </row>
    <row r="18" spans="1:9" x14ac:dyDescent="0.3">
      <c r="A18" s="17" t="s">
        <v>16</v>
      </c>
      <c r="B18" s="13">
        <v>6</v>
      </c>
      <c r="C18" s="3">
        <v>6</v>
      </c>
      <c r="D18" s="3"/>
      <c r="E18" s="3">
        <v>0</v>
      </c>
    </row>
    <row r="19" spans="1:9" x14ac:dyDescent="0.3">
      <c r="A19" s="17" t="s">
        <v>17</v>
      </c>
      <c r="B19" s="13">
        <v>9</v>
      </c>
      <c r="C19" s="3">
        <v>7</v>
      </c>
      <c r="D19" s="3"/>
      <c r="E19" s="3">
        <v>2</v>
      </c>
    </row>
    <row r="20" spans="1:9" x14ac:dyDescent="0.3">
      <c r="A20" s="17" t="s">
        <v>18</v>
      </c>
      <c r="B20" s="13">
        <v>7</v>
      </c>
      <c r="C20" s="3">
        <v>6</v>
      </c>
      <c r="D20" s="3"/>
      <c r="E20" s="3">
        <v>1</v>
      </c>
    </row>
    <row r="21" spans="1:9" x14ac:dyDescent="0.3">
      <c r="A21" s="17" t="s">
        <v>19</v>
      </c>
      <c r="B21" s="13">
        <v>10.5</v>
      </c>
      <c r="C21" s="3">
        <v>10.5</v>
      </c>
      <c r="D21" s="3"/>
      <c r="E21" s="3">
        <v>0</v>
      </c>
    </row>
    <row r="22" spans="1:9" x14ac:dyDescent="0.3">
      <c r="A22" s="17" t="s">
        <v>20</v>
      </c>
      <c r="B22" s="13">
        <v>16</v>
      </c>
      <c r="C22" s="3">
        <v>14</v>
      </c>
      <c r="D22" s="3"/>
      <c r="E22" s="3">
        <v>2</v>
      </c>
    </row>
    <row r="23" spans="1:9" x14ac:dyDescent="0.3">
      <c r="A23" s="17" t="s">
        <v>21</v>
      </c>
      <c r="B23" s="13">
        <v>26.75</v>
      </c>
      <c r="C23" s="3">
        <v>22.75</v>
      </c>
      <c r="D23" s="3">
        <v>1</v>
      </c>
      <c r="E23" s="3">
        <v>3</v>
      </c>
    </row>
    <row r="24" spans="1:9" x14ac:dyDescent="0.3">
      <c r="A24" s="17" t="s">
        <v>22</v>
      </c>
      <c r="B24" s="13">
        <v>2</v>
      </c>
      <c r="C24" s="3">
        <v>2</v>
      </c>
      <c r="D24" s="3"/>
      <c r="E24" s="3"/>
    </row>
    <row r="25" spans="1:9" x14ac:dyDescent="0.3">
      <c r="A25" s="17" t="s">
        <v>23</v>
      </c>
      <c r="B25" s="13">
        <v>2</v>
      </c>
      <c r="C25" s="3">
        <v>2</v>
      </c>
      <c r="D25" s="3"/>
      <c r="E25" s="3"/>
    </row>
    <row r="26" spans="1:9" x14ac:dyDescent="0.3">
      <c r="A26" s="17" t="s">
        <v>24</v>
      </c>
      <c r="B26" s="13">
        <v>4</v>
      </c>
      <c r="C26" s="3">
        <v>4</v>
      </c>
      <c r="D26" s="3"/>
      <c r="E26" s="3"/>
    </row>
    <row r="27" spans="1:9" x14ac:dyDescent="0.3">
      <c r="A27" s="9" t="s">
        <v>25</v>
      </c>
      <c r="B27" s="9">
        <v>135.25</v>
      </c>
      <c r="C27" s="9">
        <v>102.25</v>
      </c>
      <c r="D27" s="9">
        <v>7</v>
      </c>
      <c r="E27" s="9">
        <v>26</v>
      </c>
    </row>
    <row r="28" spans="1:9" x14ac:dyDescent="0.3">
      <c r="A28" s="15" t="s">
        <v>55</v>
      </c>
      <c r="B28" s="13">
        <v>21.166666666666668</v>
      </c>
      <c r="C28" s="3">
        <v>21.166666666666668</v>
      </c>
      <c r="D28" s="3"/>
      <c r="E28" s="3"/>
      <c r="F28" s="16"/>
      <c r="G28" s="16"/>
      <c r="H28" s="16"/>
    </row>
    <row r="29" spans="1:9" x14ac:dyDescent="0.3">
      <c r="A29" s="15" t="s">
        <v>56</v>
      </c>
      <c r="B29" s="13">
        <v>6.833333333333333</v>
      </c>
      <c r="C29" s="3">
        <v>6.833333333333333</v>
      </c>
      <c r="D29" s="3"/>
      <c r="E29" s="3"/>
      <c r="F29" s="16"/>
    </row>
    <row r="30" spans="1:9" x14ac:dyDescent="0.3">
      <c r="A30" s="15" t="s">
        <v>57</v>
      </c>
      <c r="B30" s="13">
        <v>0.25</v>
      </c>
      <c r="C30" s="3">
        <v>0.25</v>
      </c>
      <c r="D30" s="3"/>
      <c r="E30" s="3"/>
      <c r="F30" s="16"/>
      <c r="G30" s="16"/>
      <c r="H30" s="16"/>
      <c r="I30" s="16"/>
    </row>
    <row r="31" spans="1:9" x14ac:dyDescent="0.3">
      <c r="A31" s="9" t="s">
        <v>30</v>
      </c>
      <c r="B31" s="9">
        <v>28.25</v>
      </c>
      <c r="C31" s="9">
        <v>28.25</v>
      </c>
      <c r="D31" s="9">
        <v>0</v>
      </c>
      <c r="E31" s="9">
        <v>0</v>
      </c>
    </row>
    <row r="32" spans="1:9" ht="18" customHeight="1" x14ac:dyDescent="0.3">
      <c r="A32" s="10" t="s">
        <v>31</v>
      </c>
      <c r="B32" s="10">
        <v>163.5</v>
      </c>
      <c r="C32" s="10">
        <v>130.5</v>
      </c>
      <c r="D32" s="10">
        <v>7</v>
      </c>
      <c r="E32" s="10">
        <v>26</v>
      </c>
    </row>
    <row r="34" ht="15.75" customHeight="1" x14ac:dyDescent="0.3"/>
    <row r="35" ht="15.75" customHeight="1" x14ac:dyDescent="0.3"/>
    <row r="36" ht="22.95" customHeight="1" x14ac:dyDescent="0.3"/>
    <row r="38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Normal="100" zoomScaleSheetLayoutView="100" workbookViewId="0">
      <pane ySplit="6" topLeftCell="A7" activePane="bottomLeft" state="frozen"/>
      <selection pane="bottomLeft" activeCell="A29" sqref="A29"/>
    </sheetView>
  </sheetViews>
  <sheetFormatPr baseColWidth="10" defaultColWidth="11.19921875" defaultRowHeight="13.8" x14ac:dyDescent="0.3"/>
  <cols>
    <col min="1" max="1" width="30" style="1" customWidth="1"/>
    <col min="2" max="2" width="12.8984375" style="1" bestFit="1" customWidth="1"/>
    <col min="3" max="3" width="11.19921875" style="1" bestFit="1" customWidth="1"/>
    <col min="4" max="5" width="11.19921875" style="1"/>
    <col min="6" max="8" width="11.59765625" style="1" bestFit="1" customWidth="1"/>
    <col min="9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15.6" x14ac:dyDescent="0.3">
      <c r="A2" s="25" t="s">
        <v>33</v>
      </c>
      <c r="B2" s="25"/>
      <c r="C2" s="25"/>
      <c r="D2" s="25"/>
      <c r="E2" s="25"/>
    </row>
    <row r="3" spans="1:5" ht="15.75" customHeight="1" x14ac:dyDescent="0.3">
      <c r="A3" s="25" t="s">
        <v>54</v>
      </c>
      <c r="B3" s="25"/>
      <c r="C3" s="25"/>
      <c r="D3" s="25"/>
      <c r="E3" s="25"/>
    </row>
    <row r="4" spans="1:5" ht="15.6" x14ac:dyDescent="0.3">
      <c r="A4" s="7"/>
      <c r="B4" s="7"/>
      <c r="C4" s="7"/>
    </row>
    <row r="5" spans="1:5" s="5" customFormat="1" ht="22.5" customHeight="1" x14ac:dyDescent="0.3">
      <c r="A5" s="26" t="s">
        <v>0</v>
      </c>
      <c r="B5" s="28" t="s">
        <v>58</v>
      </c>
      <c r="C5" s="28"/>
      <c r="D5" s="28"/>
      <c r="E5" s="29"/>
    </row>
    <row r="6" spans="1:5" s="8" customFormat="1" ht="35.25" customHeight="1" x14ac:dyDescent="0.3">
      <c r="A6" s="27"/>
      <c r="B6" s="12" t="s">
        <v>59</v>
      </c>
      <c r="C6" s="12" t="s">
        <v>2</v>
      </c>
      <c r="D6" s="12" t="s">
        <v>3</v>
      </c>
      <c r="E6" s="12" t="s">
        <v>4</v>
      </c>
    </row>
    <row r="7" spans="1:5" ht="12.75" customHeight="1" x14ac:dyDescent="0.3">
      <c r="A7" s="3" t="s">
        <v>6</v>
      </c>
      <c r="B7" s="13">
        <v>1</v>
      </c>
      <c r="C7" s="3">
        <v>1</v>
      </c>
      <c r="D7" s="3"/>
      <c r="E7" s="3"/>
    </row>
    <row r="8" spans="1:5" x14ac:dyDescent="0.3">
      <c r="A8" s="3" t="s">
        <v>7</v>
      </c>
      <c r="B8" s="13">
        <v>1</v>
      </c>
      <c r="C8" s="3"/>
      <c r="D8" s="3">
        <v>1</v>
      </c>
      <c r="E8" s="3"/>
    </row>
    <row r="9" spans="1:5" x14ac:dyDescent="0.3">
      <c r="A9" s="3" t="s">
        <v>8</v>
      </c>
      <c r="B9" s="13">
        <v>1</v>
      </c>
      <c r="C9" s="3"/>
      <c r="D9" s="3"/>
      <c r="E9" s="3">
        <v>1</v>
      </c>
    </row>
    <row r="10" spans="1:5" s="14" customFormat="1" x14ac:dyDescent="0.3">
      <c r="A10" s="3" t="s">
        <v>9</v>
      </c>
      <c r="B10" s="13">
        <v>1</v>
      </c>
      <c r="C10" s="3">
        <v>1</v>
      </c>
      <c r="D10" s="3"/>
      <c r="E10" s="3"/>
    </row>
    <row r="11" spans="1:5" s="14" customFormat="1" x14ac:dyDescent="0.3">
      <c r="A11" s="3" t="s">
        <v>10</v>
      </c>
      <c r="B11" s="13">
        <v>1</v>
      </c>
      <c r="C11" s="3">
        <v>1</v>
      </c>
      <c r="D11" s="3"/>
      <c r="E11" s="3"/>
    </row>
    <row r="12" spans="1:5" x14ac:dyDescent="0.3">
      <c r="A12" s="3" t="s">
        <v>38</v>
      </c>
      <c r="B12" s="13">
        <v>9</v>
      </c>
      <c r="C12" s="3">
        <v>6</v>
      </c>
      <c r="D12" s="3">
        <v>2</v>
      </c>
      <c r="E12" s="3">
        <v>1</v>
      </c>
    </row>
    <row r="13" spans="1:5" ht="12" customHeight="1" x14ac:dyDescent="0.3">
      <c r="A13" s="3" t="s">
        <v>11</v>
      </c>
      <c r="B13" s="13">
        <v>17</v>
      </c>
      <c r="C13" s="3">
        <v>2</v>
      </c>
      <c r="D13" s="3">
        <v>3</v>
      </c>
      <c r="E13" s="3">
        <v>12</v>
      </c>
    </row>
    <row r="14" spans="1:5" x14ac:dyDescent="0.3">
      <c r="A14" s="3" t="s">
        <v>12</v>
      </c>
      <c r="B14" s="13">
        <v>3</v>
      </c>
      <c r="C14" s="3">
        <v>3</v>
      </c>
      <c r="D14" s="3"/>
      <c r="E14" s="3"/>
    </row>
    <row r="15" spans="1:5" x14ac:dyDescent="0.3">
      <c r="A15" s="3" t="s">
        <v>13</v>
      </c>
      <c r="B15" s="13">
        <v>11</v>
      </c>
      <c r="C15" s="3">
        <v>8</v>
      </c>
      <c r="D15" s="3"/>
      <c r="E15" s="3">
        <v>3</v>
      </c>
    </row>
    <row r="16" spans="1:5" x14ac:dyDescent="0.3">
      <c r="A16" s="3" t="s">
        <v>14</v>
      </c>
      <c r="B16" s="13">
        <v>2</v>
      </c>
      <c r="C16" s="3">
        <v>2</v>
      </c>
      <c r="D16" s="3">
        <v>0</v>
      </c>
      <c r="E16" s="3"/>
    </row>
    <row r="17" spans="1:9" x14ac:dyDescent="0.3">
      <c r="A17" s="3" t="s">
        <v>15</v>
      </c>
      <c r="B17" s="13">
        <v>5</v>
      </c>
      <c r="C17" s="3">
        <v>4</v>
      </c>
      <c r="D17" s="3"/>
      <c r="E17" s="3">
        <v>1</v>
      </c>
    </row>
    <row r="18" spans="1:9" x14ac:dyDescent="0.3">
      <c r="A18" s="3" t="s">
        <v>16</v>
      </c>
      <c r="B18" s="13">
        <v>6</v>
      </c>
      <c r="C18" s="3">
        <v>6</v>
      </c>
      <c r="D18" s="3"/>
      <c r="E18" s="3">
        <v>0</v>
      </c>
    </row>
    <row r="19" spans="1:9" x14ac:dyDescent="0.3">
      <c r="A19" s="3" t="s">
        <v>17</v>
      </c>
      <c r="B19" s="13">
        <v>9</v>
      </c>
      <c r="C19" s="3">
        <v>7</v>
      </c>
      <c r="D19" s="3"/>
      <c r="E19" s="3">
        <v>2</v>
      </c>
    </row>
    <row r="20" spans="1:9" x14ac:dyDescent="0.3">
      <c r="A20" s="3" t="s">
        <v>18</v>
      </c>
      <c r="B20" s="13">
        <v>7</v>
      </c>
      <c r="C20" s="3">
        <v>6</v>
      </c>
      <c r="D20" s="3"/>
      <c r="E20" s="3">
        <v>1</v>
      </c>
    </row>
    <row r="21" spans="1:9" x14ac:dyDescent="0.3">
      <c r="A21" s="3" t="s">
        <v>19</v>
      </c>
      <c r="B21" s="13">
        <v>10.5</v>
      </c>
      <c r="C21" s="3">
        <v>10.5</v>
      </c>
      <c r="D21" s="3"/>
      <c r="E21" s="3">
        <v>0</v>
      </c>
    </row>
    <row r="22" spans="1:9" x14ac:dyDescent="0.3">
      <c r="A22" s="3" t="s">
        <v>20</v>
      </c>
      <c r="B22" s="13">
        <v>16</v>
      </c>
      <c r="C22" s="3">
        <v>14</v>
      </c>
      <c r="D22" s="3"/>
      <c r="E22" s="3">
        <v>2</v>
      </c>
    </row>
    <row r="23" spans="1:9" x14ac:dyDescent="0.3">
      <c r="A23" s="3" t="s">
        <v>21</v>
      </c>
      <c r="B23" s="13">
        <v>26.75</v>
      </c>
      <c r="C23" s="3">
        <v>22.75</v>
      </c>
      <c r="D23" s="3">
        <v>1</v>
      </c>
      <c r="E23" s="3">
        <v>3</v>
      </c>
    </row>
    <row r="24" spans="1:9" x14ac:dyDescent="0.3">
      <c r="A24" s="3" t="s">
        <v>22</v>
      </c>
      <c r="B24" s="13">
        <v>2</v>
      </c>
      <c r="C24" s="3">
        <v>2</v>
      </c>
      <c r="D24" s="3"/>
      <c r="E24" s="3"/>
    </row>
    <row r="25" spans="1:9" x14ac:dyDescent="0.3">
      <c r="A25" s="3" t="s">
        <v>23</v>
      </c>
      <c r="B25" s="13">
        <v>2</v>
      </c>
      <c r="C25" s="3">
        <v>2</v>
      </c>
      <c r="D25" s="3"/>
      <c r="E25" s="3"/>
    </row>
    <row r="26" spans="1:9" x14ac:dyDescent="0.3">
      <c r="A26" s="3" t="s">
        <v>24</v>
      </c>
      <c r="B26" s="13">
        <v>4</v>
      </c>
      <c r="C26" s="3">
        <v>4</v>
      </c>
      <c r="D26" s="3"/>
      <c r="E26" s="3"/>
    </row>
    <row r="27" spans="1:9" x14ac:dyDescent="0.3">
      <c r="A27" s="9" t="s">
        <v>25</v>
      </c>
      <c r="B27" s="9">
        <v>135.25</v>
      </c>
      <c r="C27" s="9">
        <v>102.25</v>
      </c>
      <c r="D27" s="9">
        <v>7</v>
      </c>
      <c r="E27" s="9">
        <v>26</v>
      </c>
    </row>
    <row r="28" spans="1:9" x14ac:dyDescent="0.3">
      <c r="A28" s="15" t="s">
        <v>55</v>
      </c>
      <c r="B28" s="13">
        <v>3.0833333333333335</v>
      </c>
      <c r="C28" s="3">
        <v>3</v>
      </c>
      <c r="D28" s="3"/>
      <c r="E28" s="3">
        <v>8.3333333333333329E-2</v>
      </c>
      <c r="F28" s="16"/>
      <c r="G28" s="16"/>
      <c r="H28" s="16"/>
    </row>
    <row r="29" spans="1:9" x14ac:dyDescent="0.3">
      <c r="A29" s="15" t="s">
        <v>56</v>
      </c>
      <c r="B29" s="13">
        <v>1</v>
      </c>
      <c r="C29" s="3">
        <v>1</v>
      </c>
      <c r="D29" s="3"/>
      <c r="E29" s="3"/>
      <c r="F29" s="16"/>
    </row>
    <row r="30" spans="1:9" x14ac:dyDescent="0.3">
      <c r="A30" s="15" t="s">
        <v>57</v>
      </c>
      <c r="B30" s="13">
        <v>2</v>
      </c>
      <c r="C30" s="3">
        <v>2</v>
      </c>
      <c r="D30" s="3"/>
      <c r="E30" s="3"/>
      <c r="G30" s="16"/>
      <c r="H30" s="16"/>
      <c r="I30" s="16"/>
    </row>
    <row r="31" spans="1:9" x14ac:dyDescent="0.3">
      <c r="A31" s="9" t="s">
        <v>30</v>
      </c>
      <c r="B31" s="9">
        <v>6.0833333333333339</v>
      </c>
      <c r="C31" s="9">
        <v>6</v>
      </c>
      <c r="D31" s="9">
        <v>0</v>
      </c>
      <c r="E31" s="9">
        <v>8.3333333333333329E-2</v>
      </c>
    </row>
    <row r="32" spans="1:9" ht="18" customHeight="1" x14ac:dyDescent="0.3">
      <c r="A32" s="10" t="s">
        <v>31</v>
      </c>
      <c r="B32" s="10">
        <v>141.33333333333334</v>
      </c>
      <c r="C32" s="10">
        <v>108.25</v>
      </c>
      <c r="D32" s="10">
        <v>7</v>
      </c>
      <c r="E32" s="10">
        <v>26.083333333333332</v>
      </c>
    </row>
    <row r="34" ht="15.75" customHeight="1" x14ac:dyDescent="0.3"/>
    <row r="35" ht="15.75" customHeight="1" x14ac:dyDescent="0.3"/>
    <row r="36" ht="22.95" customHeight="1" x14ac:dyDescent="0.3"/>
    <row r="38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zoomScaleNormal="100" zoomScaleSheetLayoutView="130" workbookViewId="0">
      <pane ySplit="6" topLeftCell="A7" activePane="bottomLeft" state="frozen"/>
      <selection pane="bottomLeft" activeCell="F11" sqref="F11"/>
    </sheetView>
  </sheetViews>
  <sheetFormatPr baseColWidth="10" defaultColWidth="11.19921875" defaultRowHeight="13.8" x14ac:dyDescent="0.3"/>
  <cols>
    <col min="1" max="1" width="30" style="1" customWidth="1"/>
    <col min="2" max="2" width="11.09765625" style="1" customWidth="1"/>
    <col min="3" max="3" width="11.19921875" style="1" bestFit="1" customWidth="1"/>
    <col min="4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15.6" x14ac:dyDescent="0.3">
      <c r="A2" s="25" t="s">
        <v>33</v>
      </c>
      <c r="B2" s="25"/>
      <c r="C2" s="25"/>
      <c r="D2" s="25"/>
      <c r="E2" s="25"/>
    </row>
    <row r="3" spans="1:5" ht="15.75" customHeight="1" x14ac:dyDescent="0.3">
      <c r="A3" s="25" t="s">
        <v>52</v>
      </c>
      <c r="B3" s="25"/>
      <c r="C3" s="25"/>
      <c r="D3" s="25"/>
      <c r="E3" s="25"/>
    </row>
    <row r="4" spans="1:5" ht="15.6" x14ac:dyDescent="0.3">
      <c r="A4" s="7"/>
      <c r="B4" s="7"/>
      <c r="C4" s="7"/>
    </row>
    <row r="5" spans="1:5" s="5" customFormat="1" ht="22.5" customHeight="1" x14ac:dyDescent="0.3">
      <c r="A5" s="26" t="s">
        <v>0</v>
      </c>
      <c r="B5" s="28" t="s">
        <v>53</v>
      </c>
      <c r="C5" s="28"/>
      <c r="D5" s="28"/>
      <c r="E5" s="29"/>
    </row>
    <row r="6" spans="1:5" s="8" customFormat="1" ht="35.25" customHeight="1" x14ac:dyDescent="0.3">
      <c r="A6" s="27"/>
      <c r="B6" s="12" t="s">
        <v>36</v>
      </c>
      <c r="C6" s="12" t="s">
        <v>2</v>
      </c>
      <c r="D6" s="12" t="s">
        <v>3</v>
      </c>
      <c r="E6" s="12" t="s">
        <v>4</v>
      </c>
    </row>
    <row r="7" spans="1:5" ht="12.75" customHeight="1" x14ac:dyDescent="0.3">
      <c r="A7" s="3" t="s">
        <v>6</v>
      </c>
      <c r="B7" s="13">
        <f t="shared" ref="B7:B26" si="0">SUM(C7:E7)</f>
        <v>1</v>
      </c>
      <c r="C7" s="3">
        <v>1</v>
      </c>
      <c r="D7" s="3"/>
      <c r="E7" s="3"/>
    </row>
    <row r="8" spans="1:5" x14ac:dyDescent="0.3">
      <c r="A8" s="3" t="s">
        <v>7</v>
      </c>
      <c r="B8" s="13">
        <f t="shared" si="0"/>
        <v>1</v>
      </c>
      <c r="C8" s="3"/>
      <c r="D8" s="3">
        <v>1</v>
      </c>
      <c r="E8" s="3"/>
    </row>
    <row r="9" spans="1:5" x14ac:dyDescent="0.3">
      <c r="A9" s="3" t="s">
        <v>8</v>
      </c>
      <c r="B9" s="13">
        <f t="shared" si="0"/>
        <v>1</v>
      </c>
      <c r="C9" s="3"/>
      <c r="D9" s="3"/>
      <c r="E9" s="3">
        <v>1</v>
      </c>
    </row>
    <row r="10" spans="1:5" s="14" customFormat="1" x14ac:dyDescent="0.3">
      <c r="A10" s="3" t="s">
        <v>9</v>
      </c>
      <c r="B10" s="13">
        <f t="shared" si="0"/>
        <v>1</v>
      </c>
      <c r="C10" s="3">
        <v>1</v>
      </c>
      <c r="D10" s="3"/>
      <c r="E10" s="3"/>
    </row>
    <row r="11" spans="1:5" s="14" customFormat="1" x14ac:dyDescent="0.3">
      <c r="A11" s="3" t="s">
        <v>10</v>
      </c>
      <c r="B11" s="13">
        <f t="shared" si="0"/>
        <v>1</v>
      </c>
      <c r="C11" s="3">
        <v>1</v>
      </c>
      <c r="D11" s="3"/>
      <c r="E11" s="3"/>
    </row>
    <row r="12" spans="1:5" x14ac:dyDescent="0.3">
      <c r="A12" s="3" t="s">
        <v>38</v>
      </c>
      <c r="B12" s="13">
        <f t="shared" si="0"/>
        <v>9</v>
      </c>
      <c r="C12" s="3">
        <v>6</v>
      </c>
      <c r="D12" s="3">
        <v>2</v>
      </c>
      <c r="E12" s="3">
        <v>1</v>
      </c>
    </row>
    <row r="13" spans="1:5" ht="12" customHeight="1" x14ac:dyDescent="0.3">
      <c r="A13" s="3" t="s">
        <v>11</v>
      </c>
      <c r="B13" s="13">
        <f t="shared" si="0"/>
        <v>17</v>
      </c>
      <c r="C13" s="3">
        <v>2</v>
      </c>
      <c r="D13" s="3">
        <v>3</v>
      </c>
      <c r="E13" s="3">
        <v>12</v>
      </c>
    </row>
    <row r="14" spans="1:5" x14ac:dyDescent="0.3">
      <c r="A14" s="3" t="s">
        <v>12</v>
      </c>
      <c r="B14" s="13">
        <f t="shared" si="0"/>
        <v>4</v>
      </c>
      <c r="C14" s="3">
        <v>4</v>
      </c>
      <c r="D14" s="3"/>
      <c r="E14" s="3"/>
    </row>
    <row r="15" spans="1:5" x14ac:dyDescent="0.3">
      <c r="A15" s="3" t="s">
        <v>13</v>
      </c>
      <c r="B15" s="13">
        <f t="shared" si="0"/>
        <v>11</v>
      </c>
      <c r="C15" s="3">
        <v>8</v>
      </c>
      <c r="D15" s="3"/>
      <c r="E15" s="3">
        <v>3</v>
      </c>
    </row>
    <row r="16" spans="1:5" x14ac:dyDescent="0.3">
      <c r="A16" s="3" t="s">
        <v>14</v>
      </c>
      <c r="B16" s="13">
        <f t="shared" si="0"/>
        <v>2</v>
      </c>
      <c r="C16" s="3">
        <v>2</v>
      </c>
      <c r="D16" s="3">
        <v>0</v>
      </c>
      <c r="E16" s="3"/>
    </row>
    <row r="17" spans="1:5" x14ac:dyDescent="0.3">
      <c r="A17" s="3" t="s">
        <v>15</v>
      </c>
      <c r="B17" s="13">
        <f t="shared" si="0"/>
        <v>5</v>
      </c>
      <c r="C17" s="3">
        <v>4</v>
      </c>
      <c r="D17" s="3"/>
      <c r="E17" s="3">
        <v>1</v>
      </c>
    </row>
    <row r="18" spans="1:5" x14ac:dyDescent="0.3">
      <c r="A18" s="3" t="s">
        <v>16</v>
      </c>
      <c r="B18" s="13">
        <f t="shared" si="0"/>
        <v>6</v>
      </c>
      <c r="C18" s="3">
        <v>6</v>
      </c>
      <c r="D18" s="3"/>
      <c r="E18" s="3">
        <v>0</v>
      </c>
    </row>
    <row r="19" spans="1:5" x14ac:dyDescent="0.3">
      <c r="A19" s="3" t="s">
        <v>17</v>
      </c>
      <c r="B19" s="13">
        <f t="shared" si="0"/>
        <v>9</v>
      </c>
      <c r="C19" s="3">
        <v>7</v>
      </c>
      <c r="D19" s="3"/>
      <c r="E19" s="3">
        <v>2</v>
      </c>
    </row>
    <row r="20" spans="1:5" x14ac:dyDescent="0.3">
      <c r="A20" s="3" t="s">
        <v>18</v>
      </c>
      <c r="B20" s="13">
        <f t="shared" si="0"/>
        <v>7</v>
      </c>
      <c r="C20" s="3">
        <v>6</v>
      </c>
      <c r="D20" s="3"/>
      <c r="E20" s="3">
        <v>1</v>
      </c>
    </row>
    <row r="21" spans="1:5" x14ac:dyDescent="0.3">
      <c r="A21" s="3" t="s">
        <v>19</v>
      </c>
      <c r="B21" s="13">
        <f t="shared" si="0"/>
        <v>10.5</v>
      </c>
      <c r="C21" s="3">
        <v>10.5</v>
      </c>
      <c r="D21" s="3"/>
      <c r="E21" s="3">
        <v>0</v>
      </c>
    </row>
    <row r="22" spans="1:5" x14ac:dyDescent="0.3">
      <c r="A22" s="3" t="s">
        <v>20</v>
      </c>
      <c r="B22" s="13">
        <f t="shared" si="0"/>
        <v>16</v>
      </c>
      <c r="C22" s="3">
        <v>14</v>
      </c>
      <c r="D22" s="3"/>
      <c r="E22" s="3">
        <v>2</v>
      </c>
    </row>
    <row r="23" spans="1:5" x14ac:dyDescent="0.3">
      <c r="A23" s="3" t="s">
        <v>21</v>
      </c>
      <c r="B23" s="13">
        <f t="shared" si="0"/>
        <v>25.75</v>
      </c>
      <c r="C23" s="3">
        <v>21.75</v>
      </c>
      <c r="D23" s="3">
        <v>1</v>
      </c>
      <c r="E23" s="3">
        <v>3</v>
      </c>
    </row>
    <row r="24" spans="1:5" x14ac:dyDescent="0.3">
      <c r="A24" s="3" t="s">
        <v>22</v>
      </c>
      <c r="B24" s="13">
        <f t="shared" si="0"/>
        <v>2</v>
      </c>
      <c r="C24" s="3">
        <v>2</v>
      </c>
      <c r="D24" s="3"/>
      <c r="E24" s="3"/>
    </row>
    <row r="25" spans="1:5" x14ac:dyDescent="0.3">
      <c r="A25" s="3" t="s">
        <v>23</v>
      </c>
      <c r="B25" s="13">
        <f t="shared" si="0"/>
        <v>2</v>
      </c>
      <c r="C25" s="3">
        <v>2</v>
      </c>
      <c r="D25" s="3"/>
      <c r="E25" s="3"/>
    </row>
    <row r="26" spans="1:5" x14ac:dyDescent="0.3">
      <c r="A26" s="3" t="s">
        <v>24</v>
      </c>
      <c r="B26" s="13">
        <f t="shared" si="0"/>
        <v>4</v>
      </c>
      <c r="C26" s="3">
        <v>4</v>
      </c>
      <c r="D26" s="3"/>
      <c r="E26" s="3"/>
    </row>
    <row r="27" spans="1:5" x14ac:dyDescent="0.3">
      <c r="A27" s="9" t="s">
        <v>25</v>
      </c>
      <c r="B27" s="9">
        <f>SUM(B7:B26)</f>
        <v>135.25</v>
      </c>
      <c r="C27" s="9">
        <f>SUM(C7:C26)</f>
        <v>102.25</v>
      </c>
      <c r="D27" s="9">
        <f>SUM(D7:D26)</f>
        <v>7</v>
      </c>
      <c r="E27" s="9">
        <f>SUM(E7:E26)</f>
        <v>26</v>
      </c>
    </row>
    <row r="28" spans="1:5" x14ac:dyDescent="0.3">
      <c r="A28" s="3" t="s">
        <v>48</v>
      </c>
      <c r="B28" s="13">
        <f>SUM(C28:E28)</f>
        <v>2</v>
      </c>
      <c r="C28" s="3">
        <v>2</v>
      </c>
      <c r="D28" s="3"/>
      <c r="E28" s="3"/>
    </row>
    <row r="29" spans="1:5" x14ac:dyDescent="0.3">
      <c r="A29" s="9" t="s">
        <v>30</v>
      </c>
      <c r="B29" s="9">
        <f>SUM(B28:B28)</f>
        <v>2</v>
      </c>
      <c r="C29" s="9">
        <f>SUM(C28:C28)</f>
        <v>2</v>
      </c>
      <c r="D29" s="9">
        <f>SUM(D28:D28)</f>
        <v>0</v>
      </c>
      <c r="E29" s="9">
        <f>SUM(E28:E28)</f>
        <v>0</v>
      </c>
    </row>
    <row r="30" spans="1:5" x14ac:dyDescent="0.3">
      <c r="A30" s="10" t="s">
        <v>31</v>
      </c>
      <c r="B30" s="10">
        <f>+B27+B29</f>
        <v>137.25</v>
      </c>
      <c r="C30" s="10">
        <f>+C27+C29</f>
        <v>104.25</v>
      </c>
      <c r="D30" s="10">
        <f>+D27+D29</f>
        <v>7</v>
      </c>
      <c r="E30" s="10">
        <f>+E27+E29</f>
        <v>26</v>
      </c>
    </row>
    <row r="32" spans="1:5" ht="15.75" customHeight="1" x14ac:dyDescent="0.3"/>
    <row r="33" ht="15.75" customHeight="1" x14ac:dyDescent="0.3"/>
    <row r="34" ht="22.95" customHeight="1" x14ac:dyDescent="0.3"/>
    <row r="36" ht="22.2" customHeight="1" x14ac:dyDescent="0.3"/>
  </sheetData>
  <mergeCells count="5">
    <mergeCell ref="A1:E1"/>
    <mergeCell ref="A2:E2"/>
    <mergeCell ref="A3:E3"/>
    <mergeCell ref="A5:A6"/>
    <mergeCell ref="B5:E5"/>
  </mergeCells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zoomScaleNormal="100" zoomScaleSheetLayoutView="100" workbookViewId="0">
      <selection activeCell="C11" sqref="C11"/>
    </sheetView>
  </sheetViews>
  <sheetFormatPr baseColWidth="10" defaultColWidth="11.19921875" defaultRowHeight="13.8" x14ac:dyDescent="0.3"/>
  <cols>
    <col min="1" max="1" width="27.19921875" style="1" bestFit="1" customWidth="1"/>
    <col min="2" max="3" width="6.69921875" style="1" bestFit="1" customWidth="1"/>
    <col min="4" max="4" width="5.59765625" style="1" bestFit="1" customWidth="1"/>
    <col min="5" max="5" width="5.8984375" style="1" bestFit="1" customWidth="1"/>
    <col min="6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33" customHeight="1" x14ac:dyDescent="0.3">
      <c r="A2" s="30" t="s">
        <v>33</v>
      </c>
      <c r="B2" s="30"/>
      <c r="C2" s="30"/>
      <c r="D2" s="30"/>
      <c r="E2" s="30"/>
    </row>
    <row r="3" spans="1:5" ht="15.6" x14ac:dyDescent="0.3">
      <c r="A3" s="25" t="s">
        <v>51</v>
      </c>
      <c r="B3" s="25"/>
      <c r="C3" s="25"/>
      <c r="D3" s="25"/>
      <c r="E3" s="25"/>
    </row>
    <row r="5" spans="1:5" ht="38.25" customHeight="1" x14ac:dyDescent="0.3">
      <c r="A5" s="31" t="s">
        <v>0</v>
      </c>
      <c r="B5" s="32" t="s">
        <v>5</v>
      </c>
      <c r="C5" s="32"/>
      <c r="D5" s="32"/>
      <c r="E5" s="32"/>
    </row>
    <row r="6" spans="1:5" ht="31.5" customHeight="1" x14ac:dyDescent="0.3">
      <c r="A6" s="3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3" t="s">
        <v>6</v>
      </c>
      <c r="B7" s="3">
        <f t="shared" ref="B7:B26" si="0">+C7+D7+E7</f>
        <v>1</v>
      </c>
      <c r="C7" s="3">
        <v>1</v>
      </c>
      <c r="D7" s="3"/>
      <c r="E7" s="3"/>
    </row>
    <row r="8" spans="1:5" x14ac:dyDescent="0.3">
      <c r="A8" s="3" t="s">
        <v>7</v>
      </c>
      <c r="B8" s="3">
        <f t="shared" si="0"/>
        <v>1</v>
      </c>
      <c r="C8" s="3"/>
      <c r="D8" s="3">
        <v>1</v>
      </c>
      <c r="E8" s="3"/>
    </row>
    <row r="9" spans="1:5" x14ac:dyDescent="0.3">
      <c r="A9" s="3" t="s">
        <v>8</v>
      </c>
      <c r="B9" s="3">
        <f t="shared" si="0"/>
        <v>1</v>
      </c>
      <c r="C9" s="3"/>
      <c r="D9" s="3"/>
      <c r="E9" s="3">
        <v>1</v>
      </c>
    </row>
    <row r="10" spans="1:5" x14ac:dyDescent="0.3">
      <c r="A10" s="3" t="s">
        <v>9</v>
      </c>
      <c r="B10" s="3">
        <f t="shared" si="0"/>
        <v>1</v>
      </c>
      <c r="C10" s="3">
        <v>1</v>
      </c>
      <c r="D10" s="3"/>
      <c r="E10" s="3"/>
    </row>
    <row r="11" spans="1:5" x14ac:dyDescent="0.3">
      <c r="A11" s="3" t="s">
        <v>10</v>
      </c>
      <c r="B11" s="3">
        <f t="shared" si="0"/>
        <v>1</v>
      </c>
      <c r="C11" s="3">
        <v>1</v>
      </c>
      <c r="D11" s="3"/>
      <c r="E11" s="3"/>
    </row>
    <row r="12" spans="1:5" x14ac:dyDescent="0.3">
      <c r="A12" s="3" t="s">
        <v>38</v>
      </c>
      <c r="B12" s="3">
        <f t="shared" si="0"/>
        <v>8</v>
      </c>
      <c r="C12" s="3">
        <v>6</v>
      </c>
      <c r="D12" s="3">
        <v>2</v>
      </c>
      <c r="E12" s="3"/>
    </row>
    <row r="13" spans="1:5" x14ac:dyDescent="0.3">
      <c r="A13" s="3" t="s">
        <v>11</v>
      </c>
      <c r="B13" s="3">
        <f t="shared" si="0"/>
        <v>10</v>
      </c>
      <c r="C13" s="3">
        <v>2</v>
      </c>
      <c r="D13" s="3">
        <v>2</v>
      </c>
      <c r="E13" s="3">
        <v>6</v>
      </c>
    </row>
    <row r="14" spans="1:5" x14ac:dyDescent="0.3">
      <c r="A14" s="3" t="s">
        <v>12</v>
      </c>
      <c r="B14" s="3">
        <f t="shared" si="0"/>
        <v>3</v>
      </c>
      <c r="C14" s="3">
        <v>3</v>
      </c>
      <c r="D14" s="3"/>
      <c r="E14" s="3"/>
    </row>
    <row r="15" spans="1:5" x14ac:dyDescent="0.3">
      <c r="A15" s="3" t="s">
        <v>13</v>
      </c>
      <c r="B15" s="3">
        <f t="shared" si="0"/>
        <v>14.5</v>
      </c>
      <c r="C15" s="3">
        <v>9.5</v>
      </c>
      <c r="D15" s="3"/>
      <c r="E15" s="3">
        <v>5</v>
      </c>
    </row>
    <row r="16" spans="1:5" x14ac:dyDescent="0.3">
      <c r="A16" s="3" t="s">
        <v>14</v>
      </c>
      <c r="B16" s="3">
        <f t="shared" si="0"/>
        <v>2</v>
      </c>
      <c r="C16" s="3">
        <v>1</v>
      </c>
      <c r="D16" s="3">
        <v>1</v>
      </c>
      <c r="E16" s="3"/>
    </row>
    <row r="17" spans="1:5" x14ac:dyDescent="0.3">
      <c r="A17" s="3" t="s">
        <v>15</v>
      </c>
      <c r="B17" s="3">
        <f t="shared" si="0"/>
        <v>5</v>
      </c>
      <c r="C17" s="3">
        <v>4</v>
      </c>
      <c r="D17" s="3"/>
      <c r="E17" s="3">
        <v>1</v>
      </c>
    </row>
    <row r="18" spans="1:5" x14ac:dyDescent="0.3">
      <c r="A18" s="3" t="s">
        <v>16</v>
      </c>
      <c r="B18" s="3">
        <f t="shared" si="0"/>
        <v>7</v>
      </c>
      <c r="C18" s="3">
        <v>6</v>
      </c>
      <c r="D18" s="3"/>
      <c r="E18" s="3">
        <v>1</v>
      </c>
    </row>
    <row r="19" spans="1:5" x14ac:dyDescent="0.3">
      <c r="A19" s="3" t="s">
        <v>17</v>
      </c>
      <c r="B19" s="3">
        <f t="shared" si="0"/>
        <v>12</v>
      </c>
      <c r="C19" s="3">
        <v>7</v>
      </c>
      <c r="D19" s="3"/>
      <c r="E19" s="3">
        <v>5</v>
      </c>
    </row>
    <row r="20" spans="1:5" x14ac:dyDescent="0.3">
      <c r="A20" s="3" t="s">
        <v>18</v>
      </c>
      <c r="B20" s="3">
        <f t="shared" si="0"/>
        <v>8</v>
      </c>
      <c r="C20" s="3">
        <v>6</v>
      </c>
      <c r="D20" s="3"/>
      <c r="E20" s="3">
        <v>2</v>
      </c>
    </row>
    <row r="21" spans="1:5" x14ac:dyDescent="0.3">
      <c r="A21" s="3" t="s">
        <v>19</v>
      </c>
      <c r="B21" s="3">
        <f t="shared" si="0"/>
        <v>9</v>
      </c>
      <c r="C21" s="3">
        <v>9</v>
      </c>
      <c r="D21" s="3"/>
      <c r="E21" s="3">
        <v>0</v>
      </c>
    </row>
    <row r="22" spans="1:5" x14ac:dyDescent="0.3">
      <c r="A22" s="3" t="s">
        <v>20</v>
      </c>
      <c r="B22" s="3">
        <f t="shared" si="0"/>
        <v>16</v>
      </c>
      <c r="C22" s="3">
        <v>14</v>
      </c>
      <c r="D22" s="3"/>
      <c r="E22" s="3">
        <v>2</v>
      </c>
    </row>
    <row r="23" spans="1:5" x14ac:dyDescent="0.3">
      <c r="A23" s="3" t="s">
        <v>21</v>
      </c>
      <c r="B23" s="3">
        <f t="shared" si="0"/>
        <v>26.75</v>
      </c>
      <c r="C23" s="3">
        <v>22.75</v>
      </c>
      <c r="D23" s="3">
        <v>1</v>
      </c>
      <c r="E23" s="3">
        <v>3</v>
      </c>
    </row>
    <row r="24" spans="1:5" x14ac:dyDescent="0.3">
      <c r="A24" s="3" t="s">
        <v>22</v>
      </c>
      <c r="B24" s="3">
        <f t="shared" si="0"/>
        <v>3</v>
      </c>
      <c r="C24" s="3">
        <v>3</v>
      </c>
      <c r="D24" s="3"/>
      <c r="E24" s="3"/>
    </row>
    <row r="25" spans="1:5" x14ac:dyDescent="0.3">
      <c r="A25" s="3" t="s">
        <v>23</v>
      </c>
      <c r="B25" s="3">
        <f t="shared" si="0"/>
        <v>2</v>
      </c>
      <c r="C25" s="3">
        <v>2</v>
      </c>
      <c r="D25" s="3"/>
      <c r="E25" s="3"/>
    </row>
    <row r="26" spans="1:5" x14ac:dyDescent="0.3">
      <c r="A26" s="3" t="s">
        <v>24</v>
      </c>
      <c r="B26" s="3">
        <f t="shared" si="0"/>
        <v>4</v>
      </c>
      <c r="C26" s="3">
        <v>4</v>
      </c>
      <c r="D26" s="3"/>
      <c r="E26" s="3"/>
    </row>
    <row r="27" spans="1:5" s="5" customFormat="1" x14ac:dyDescent="0.3">
      <c r="A27" s="4" t="s">
        <v>25</v>
      </c>
      <c r="B27" s="4">
        <f>SUM(B7:B26)</f>
        <v>135.25</v>
      </c>
      <c r="C27" s="4">
        <f>SUM(C7:C26)</f>
        <v>102.25</v>
      </c>
      <c r="D27" s="4">
        <f>SUM(D7:D26)</f>
        <v>7</v>
      </c>
      <c r="E27" s="4">
        <f>SUM(E7:E26)</f>
        <v>26</v>
      </c>
    </row>
    <row r="28" spans="1:5" x14ac:dyDescent="0.3">
      <c r="A28" s="3" t="s">
        <v>48</v>
      </c>
      <c r="B28" s="3">
        <f t="shared" ref="B28:B29" si="1">+C28+D28+E28</f>
        <v>2</v>
      </c>
      <c r="C28" s="3">
        <v>2</v>
      </c>
      <c r="D28" s="3"/>
      <c r="E28" s="3"/>
    </row>
    <row r="29" spans="1:5" x14ac:dyDescent="0.3">
      <c r="A29" s="11" t="s">
        <v>50</v>
      </c>
      <c r="B29" s="3">
        <f t="shared" si="1"/>
        <v>1</v>
      </c>
      <c r="C29" s="3">
        <v>1</v>
      </c>
      <c r="D29" s="3"/>
      <c r="E29" s="3"/>
    </row>
    <row r="30" spans="1:5" s="5" customFormat="1" x14ac:dyDescent="0.3">
      <c r="A30" s="4" t="s">
        <v>30</v>
      </c>
      <c r="B30" s="4">
        <f>SUM(B28:B29)</f>
        <v>3</v>
      </c>
      <c r="C30" s="4">
        <f>SUM(C28:C29)</f>
        <v>3</v>
      </c>
      <c r="D30" s="4">
        <f>SUM(D28:D29)</f>
        <v>0</v>
      </c>
      <c r="E30" s="4">
        <f>SUM(E28:E29)</f>
        <v>0</v>
      </c>
    </row>
    <row r="31" spans="1:5" ht="15.6" x14ac:dyDescent="0.3">
      <c r="A31" s="6" t="s">
        <v>31</v>
      </c>
      <c r="B31" s="6">
        <f>+B27+B30</f>
        <v>138.25</v>
      </c>
      <c r="C31" s="6">
        <f>+C27+C30</f>
        <v>105.25</v>
      </c>
      <c r="D31" s="6">
        <f>+D27+D30</f>
        <v>7</v>
      </c>
      <c r="E31" s="6">
        <f>+E27+E30</f>
        <v>26</v>
      </c>
    </row>
  </sheetData>
  <mergeCells count="5">
    <mergeCell ref="A1:E1"/>
    <mergeCell ref="A2:E2"/>
    <mergeCell ref="A3:E3"/>
    <mergeCell ref="A5:A6"/>
    <mergeCell ref="B5:E5"/>
  </mergeCells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B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1"/>
  <sheetViews>
    <sheetView zoomScaleNormal="100" zoomScaleSheetLayoutView="100" workbookViewId="0">
      <selection activeCell="C40" sqref="B40:C44"/>
    </sheetView>
  </sheetViews>
  <sheetFormatPr baseColWidth="10" defaultColWidth="11.19921875" defaultRowHeight="13.8" x14ac:dyDescent="0.3"/>
  <cols>
    <col min="1" max="1" width="27.19921875" style="1" bestFit="1" customWidth="1"/>
    <col min="2" max="2" width="8.8984375" style="1" customWidth="1"/>
    <col min="3" max="3" width="9.5" style="1" customWidth="1"/>
    <col min="4" max="4" width="5.59765625" style="1" bestFit="1" customWidth="1"/>
    <col min="5" max="5" width="9.3984375" style="1" customWidth="1"/>
    <col min="6" max="16384" width="11.19921875" style="1"/>
  </cols>
  <sheetData>
    <row r="1" spans="1:5" ht="15.6" x14ac:dyDescent="0.3">
      <c r="A1" s="25" t="s">
        <v>32</v>
      </c>
      <c r="B1" s="25"/>
      <c r="C1" s="25"/>
      <c r="D1" s="25"/>
      <c r="E1" s="25"/>
    </row>
    <row r="2" spans="1:5" ht="33" customHeight="1" x14ac:dyDescent="0.3">
      <c r="A2" s="30" t="s">
        <v>33</v>
      </c>
      <c r="B2" s="30"/>
      <c r="C2" s="30"/>
      <c r="D2" s="30"/>
      <c r="E2" s="30"/>
    </row>
    <row r="3" spans="1:5" ht="15.6" x14ac:dyDescent="0.3">
      <c r="A3" s="25" t="s">
        <v>49</v>
      </c>
      <c r="B3" s="25"/>
      <c r="C3" s="25"/>
      <c r="D3" s="25"/>
      <c r="E3" s="25"/>
    </row>
    <row r="5" spans="1:5" ht="38.25" customHeight="1" x14ac:dyDescent="0.3">
      <c r="A5" s="31" t="s">
        <v>0</v>
      </c>
      <c r="B5" s="32" t="s">
        <v>5</v>
      </c>
      <c r="C5" s="32"/>
      <c r="D5" s="32"/>
      <c r="E5" s="32"/>
    </row>
    <row r="6" spans="1:5" ht="31.5" customHeight="1" x14ac:dyDescent="0.3">
      <c r="A6" s="3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3" t="s">
        <v>6</v>
      </c>
      <c r="B7" s="3">
        <f t="shared" ref="B7:B26" si="0">+C7+D7+E7</f>
        <v>1</v>
      </c>
      <c r="C7" s="3">
        <v>1</v>
      </c>
      <c r="D7" s="3"/>
      <c r="E7" s="3"/>
    </row>
    <row r="8" spans="1:5" x14ac:dyDescent="0.3">
      <c r="A8" s="3" t="s">
        <v>7</v>
      </c>
      <c r="B8" s="3">
        <f t="shared" si="0"/>
        <v>1</v>
      </c>
      <c r="C8" s="3"/>
      <c r="D8" s="3">
        <v>1</v>
      </c>
      <c r="E8" s="3"/>
    </row>
    <row r="9" spans="1:5" x14ac:dyDescent="0.3">
      <c r="A9" s="3" t="s">
        <v>8</v>
      </c>
      <c r="B9" s="3">
        <f t="shared" si="0"/>
        <v>1</v>
      </c>
      <c r="C9" s="3"/>
      <c r="D9" s="3"/>
      <c r="E9" s="3">
        <v>1</v>
      </c>
    </row>
    <row r="10" spans="1:5" x14ac:dyDescent="0.3">
      <c r="A10" s="3" t="s">
        <v>9</v>
      </c>
      <c r="B10" s="3">
        <f t="shared" si="0"/>
        <v>1</v>
      </c>
      <c r="C10" s="3">
        <v>1</v>
      </c>
      <c r="D10" s="3"/>
      <c r="E10" s="3"/>
    </row>
    <row r="11" spans="1:5" x14ac:dyDescent="0.3">
      <c r="A11" s="3" t="s">
        <v>10</v>
      </c>
      <c r="B11" s="3">
        <f t="shared" si="0"/>
        <v>1</v>
      </c>
      <c r="C11" s="3">
        <v>1</v>
      </c>
      <c r="D11" s="3"/>
      <c r="E11" s="3"/>
    </row>
    <row r="12" spans="1:5" x14ac:dyDescent="0.3">
      <c r="A12" s="3" t="s">
        <v>38</v>
      </c>
      <c r="B12" s="3">
        <f t="shared" si="0"/>
        <v>9</v>
      </c>
      <c r="C12" s="3">
        <v>7</v>
      </c>
      <c r="D12" s="3">
        <v>2</v>
      </c>
      <c r="E12" s="3"/>
    </row>
    <row r="13" spans="1:5" x14ac:dyDescent="0.3">
      <c r="A13" s="3" t="s">
        <v>11</v>
      </c>
      <c r="B13" s="3">
        <f t="shared" si="0"/>
        <v>10</v>
      </c>
      <c r="C13" s="3">
        <v>2</v>
      </c>
      <c r="D13" s="3">
        <v>2</v>
      </c>
      <c r="E13" s="3">
        <v>6</v>
      </c>
    </row>
    <row r="14" spans="1:5" x14ac:dyDescent="0.3">
      <c r="A14" s="3" t="s">
        <v>12</v>
      </c>
      <c r="B14" s="3">
        <f t="shared" si="0"/>
        <v>3</v>
      </c>
      <c r="C14" s="3">
        <v>3</v>
      </c>
      <c r="D14" s="3"/>
      <c r="E14" s="3"/>
    </row>
    <row r="15" spans="1:5" x14ac:dyDescent="0.3">
      <c r="A15" s="3" t="s">
        <v>13</v>
      </c>
      <c r="B15" s="3">
        <f t="shared" si="0"/>
        <v>13.5</v>
      </c>
      <c r="C15" s="3">
        <v>8.5</v>
      </c>
      <c r="D15" s="3"/>
      <c r="E15" s="3">
        <v>5</v>
      </c>
    </row>
    <row r="16" spans="1:5" x14ac:dyDescent="0.3">
      <c r="A16" s="3" t="s">
        <v>14</v>
      </c>
      <c r="B16" s="3">
        <f t="shared" si="0"/>
        <v>2</v>
      </c>
      <c r="C16" s="3">
        <v>1</v>
      </c>
      <c r="D16" s="3">
        <v>1</v>
      </c>
      <c r="E16" s="3"/>
    </row>
    <row r="17" spans="1:5" x14ac:dyDescent="0.3">
      <c r="A17" s="3" t="s">
        <v>15</v>
      </c>
      <c r="B17" s="3">
        <f t="shared" si="0"/>
        <v>5</v>
      </c>
      <c r="C17" s="3">
        <v>4</v>
      </c>
      <c r="D17" s="3"/>
      <c r="E17" s="3">
        <v>1</v>
      </c>
    </row>
    <row r="18" spans="1:5" x14ac:dyDescent="0.3">
      <c r="A18" s="3" t="s">
        <v>16</v>
      </c>
      <c r="B18" s="3">
        <f t="shared" si="0"/>
        <v>7</v>
      </c>
      <c r="C18" s="3">
        <v>6</v>
      </c>
      <c r="D18" s="3"/>
      <c r="E18" s="3">
        <v>1</v>
      </c>
    </row>
    <row r="19" spans="1:5" x14ac:dyDescent="0.3">
      <c r="A19" s="3" t="s">
        <v>17</v>
      </c>
      <c r="B19" s="3">
        <f t="shared" si="0"/>
        <v>12</v>
      </c>
      <c r="C19" s="3">
        <v>8</v>
      </c>
      <c r="D19" s="3"/>
      <c r="E19" s="3">
        <v>4</v>
      </c>
    </row>
    <row r="20" spans="1:5" x14ac:dyDescent="0.3">
      <c r="A20" s="3" t="s">
        <v>18</v>
      </c>
      <c r="B20" s="3">
        <f t="shared" si="0"/>
        <v>8</v>
      </c>
      <c r="C20" s="3">
        <v>6</v>
      </c>
      <c r="D20" s="3"/>
      <c r="E20" s="3">
        <v>2</v>
      </c>
    </row>
    <row r="21" spans="1:5" x14ac:dyDescent="0.3">
      <c r="A21" s="3" t="s">
        <v>19</v>
      </c>
      <c r="B21" s="3">
        <f t="shared" si="0"/>
        <v>9</v>
      </c>
      <c r="C21" s="3">
        <v>8</v>
      </c>
      <c r="D21" s="3"/>
      <c r="E21" s="3">
        <v>1</v>
      </c>
    </row>
    <row r="22" spans="1:5" x14ac:dyDescent="0.3">
      <c r="A22" s="3" t="s">
        <v>20</v>
      </c>
      <c r="B22" s="3">
        <f t="shared" si="0"/>
        <v>16</v>
      </c>
      <c r="C22" s="3">
        <v>13</v>
      </c>
      <c r="D22" s="3"/>
      <c r="E22" s="3">
        <v>3</v>
      </c>
    </row>
    <row r="23" spans="1:5" x14ac:dyDescent="0.3">
      <c r="A23" s="3" t="s">
        <v>21</v>
      </c>
      <c r="B23" s="3">
        <f t="shared" si="0"/>
        <v>26.75</v>
      </c>
      <c r="C23" s="3">
        <v>23.75</v>
      </c>
      <c r="D23" s="3">
        <v>2</v>
      </c>
      <c r="E23" s="3">
        <v>1</v>
      </c>
    </row>
    <row r="24" spans="1:5" x14ac:dyDescent="0.3">
      <c r="A24" s="3" t="s">
        <v>22</v>
      </c>
      <c r="B24" s="3">
        <f t="shared" si="0"/>
        <v>3</v>
      </c>
      <c r="C24" s="3">
        <v>3</v>
      </c>
      <c r="D24" s="3"/>
      <c r="E24" s="3"/>
    </row>
    <row r="25" spans="1:5" x14ac:dyDescent="0.3">
      <c r="A25" s="3" t="s">
        <v>23</v>
      </c>
      <c r="B25" s="3">
        <f t="shared" si="0"/>
        <v>2</v>
      </c>
      <c r="C25" s="3">
        <v>2</v>
      </c>
      <c r="D25" s="3"/>
      <c r="E25" s="3"/>
    </row>
    <row r="26" spans="1:5" x14ac:dyDescent="0.3">
      <c r="A26" s="3" t="s">
        <v>24</v>
      </c>
      <c r="B26" s="3">
        <f t="shared" si="0"/>
        <v>4</v>
      </c>
      <c r="C26" s="3">
        <v>4</v>
      </c>
      <c r="D26" s="3"/>
      <c r="E26" s="3"/>
    </row>
    <row r="27" spans="1:5" s="5" customFormat="1" x14ac:dyDescent="0.3">
      <c r="A27" s="4" t="s">
        <v>25</v>
      </c>
      <c r="B27" s="4">
        <f>SUM(B7:B26)</f>
        <v>135.25</v>
      </c>
      <c r="C27" s="4">
        <f>SUM(C7:C26)</f>
        <v>102.25</v>
      </c>
      <c r="D27" s="4">
        <f>SUM(D7:D26)</f>
        <v>8</v>
      </c>
      <c r="E27" s="4">
        <f>SUM(E7:E26)</f>
        <v>25</v>
      </c>
    </row>
    <row r="28" spans="1:5" x14ac:dyDescent="0.3">
      <c r="A28" s="3" t="s">
        <v>48</v>
      </c>
      <c r="B28" s="3">
        <f t="shared" ref="B28:B29" si="1">+C28+D28+E28</f>
        <v>2</v>
      </c>
      <c r="C28" s="3">
        <v>2</v>
      </c>
      <c r="D28" s="3"/>
      <c r="E28" s="3"/>
    </row>
    <row r="29" spans="1:5" x14ac:dyDescent="0.3">
      <c r="A29" s="11" t="s">
        <v>50</v>
      </c>
      <c r="B29" s="3">
        <f t="shared" si="1"/>
        <v>1</v>
      </c>
      <c r="C29" s="3">
        <v>1</v>
      </c>
      <c r="D29" s="3"/>
      <c r="E29" s="3"/>
    </row>
    <row r="30" spans="1:5" s="5" customFormat="1" x14ac:dyDescent="0.3">
      <c r="A30" s="4" t="s">
        <v>30</v>
      </c>
      <c r="B30" s="4">
        <f>SUM(B28:B29)</f>
        <v>3</v>
      </c>
      <c r="C30" s="4">
        <f>SUM(C28:C29)</f>
        <v>3</v>
      </c>
      <c r="D30" s="4">
        <f>SUM(D28:D29)</f>
        <v>0</v>
      </c>
      <c r="E30" s="4">
        <f>SUM(E28:E29)</f>
        <v>0</v>
      </c>
    </row>
    <row r="31" spans="1:5" ht="15.6" x14ac:dyDescent="0.3">
      <c r="A31" s="6" t="s">
        <v>31</v>
      </c>
      <c r="B31" s="6">
        <f>+B27+B30</f>
        <v>138.25</v>
      </c>
      <c r="C31" s="6">
        <f>+C27+C30</f>
        <v>105.25</v>
      </c>
      <c r="D31" s="6">
        <f>+D27+D30</f>
        <v>8</v>
      </c>
      <c r="E31" s="6">
        <f>+E27+E30</f>
        <v>25</v>
      </c>
    </row>
  </sheetData>
  <mergeCells count="5">
    <mergeCell ref="A1:E1"/>
    <mergeCell ref="A2:E2"/>
    <mergeCell ref="A3:E3"/>
    <mergeCell ref="A5:A6"/>
    <mergeCell ref="B5:E5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2024-IS EJECUCION</vt:lpstr>
      <vt:lpstr>2023-II Semestre</vt:lpstr>
      <vt:lpstr>2023-I Semestre</vt:lpstr>
      <vt:lpstr>2022-II Semestre</vt:lpstr>
      <vt:lpstr>2022-I Semestre</vt:lpstr>
      <vt:lpstr>2021-II Semestre</vt:lpstr>
      <vt:lpstr>2021 I semestre</vt:lpstr>
      <vt:lpstr>2020 II semestre </vt:lpstr>
      <vt:lpstr>2020 I semestre</vt:lpstr>
      <vt:lpstr>2019 II semestre </vt:lpstr>
      <vt:lpstr>2019 I semestre</vt:lpstr>
      <vt:lpstr>2018-II semestre</vt:lpstr>
      <vt:lpstr>2018-I semestre</vt:lpstr>
      <vt:lpstr>'2018-I semestre'!Área_de_impresión</vt:lpstr>
      <vt:lpstr>'2018-II semestre'!Área_de_impresión</vt:lpstr>
      <vt:lpstr>'2021 I semestre'!Área_de_impresión</vt:lpstr>
      <vt:lpstr>'2021-II Semestre'!Área_de_impresión</vt:lpstr>
      <vt:lpstr>'2022-I Semestre'!Área_de_impresión</vt:lpstr>
      <vt:lpstr>'2022-II Semestre'!Área_de_impresión</vt:lpstr>
      <vt:lpstr>'2023-I Semestre'!Área_de_impresión</vt:lpstr>
      <vt:lpstr>'2023-II Semestre'!Área_de_impresión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Rodríguez</dc:creator>
  <cp:lastModifiedBy>Paola Rodríguez Hernández</cp:lastModifiedBy>
  <dcterms:created xsi:type="dcterms:W3CDTF">2019-05-30T01:08:53Z</dcterms:created>
  <dcterms:modified xsi:type="dcterms:W3CDTF">2024-07-08T23:27:43Z</dcterms:modified>
</cp:coreProperties>
</file>